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LIGAAIR\04_Handel\05_Preislisten\"/>
    </mc:Choice>
  </mc:AlternateContent>
  <xr:revisionPtr revIDLastSave="0" documentId="13_ncr:1_{7C1DFF2A-FE0C-4CE2-ACA1-2274ED8FD843}" xr6:coauthVersionLast="47" xr6:coauthVersionMax="47" xr10:uidLastSave="{00000000-0000-0000-0000-000000000000}"/>
  <bookViews>
    <workbookView xWindow="-120" yWindow="-120" windowWidth="25440" windowHeight="15270" activeTab="3" xr2:uid="{00000000-000D-0000-FFFF-FFFF00000000}"/>
  </bookViews>
  <sheets>
    <sheet name="Zusammenstellung" sheetId="4" r:id="rId1"/>
    <sheet name="Leuchtenmodule" sheetId="1" r:id="rId2"/>
    <sheet name="Elemente" sheetId="2" r:id="rId3"/>
    <sheet name="Sensoren" sheetId="5" r:id="rId4"/>
    <sheet name="Schaltermodule" sheetId="3" r:id="rId5"/>
  </sheets>
  <definedNames>
    <definedName name="_xlnm.Print_Area" localSheetId="1">Leuchtenmodule!$A$1:$AE$27</definedName>
    <definedName name="_xlnm.Print_Area" localSheetId="0">Zusammenstellung!$A$1:$H$188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G72" i="4" l="1"/>
  <c r="G21" i="4"/>
  <c r="H21" i="4" s="1"/>
  <c r="E22" i="4"/>
  <c r="G22" i="4"/>
  <c r="H22" i="4"/>
  <c r="G159" i="4"/>
  <c r="H159" i="4" s="1"/>
  <c r="G160" i="4"/>
  <c r="H160" i="4" s="1"/>
  <c r="G161" i="4"/>
  <c r="H161" i="4" s="1"/>
  <c r="G162" i="4"/>
  <c r="H162" i="4" s="1"/>
  <c r="G163" i="4"/>
  <c r="H163" i="4"/>
  <c r="G164" i="4"/>
  <c r="H164" i="4"/>
  <c r="G97" i="4"/>
  <c r="H97" i="4" s="1"/>
  <c r="G98" i="4"/>
  <c r="H98" i="4" s="1"/>
  <c r="E94" i="4"/>
  <c r="G94" i="4" s="1"/>
  <c r="H94" i="4" s="1"/>
  <c r="E95" i="4"/>
  <c r="G95" i="4" s="1"/>
  <c r="H95" i="4" s="1"/>
  <c r="E96" i="4"/>
  <c r="G96" i="4" s="1"/>
  <c r="H96" i="4" s="1"/>
  <c r="B96" i="4"/>
  <c r="B95" i="4"/>
  <c r="B94" i="4"/>
  <c r="U27" i="5"/>
  <c r="V27" i="5"/>
  <c r="W27" i="5"/>
  <c r="G142" i="4"/>
  <c r="H142" i="4" s="1"/>
  <c r="G143" i="4"/>
  <c r="H143" i="4" s="1"/>
  <c r="G144" i="4"/>
  <c r="H144" i="4" s="1"/>
  <c r="B25" i="4"/>
  <c r="E25" i="4"/>
  <c r="G25" i="4" s="1"/>
  <c r="H25" i="4" s="1"/>
  <c r="I27" i="1"/>
  <c r="B113" i="4" l="1"/>
  <c r="B112" i="4"/>
  <c r="K26" i="3"/>
  <c r="E112" i="4" s="1"/>
  <c r="G112" i="4" s="1"/>
  <c r="H112" i="4" s="1"/>
  <c r="L26" i="3"/>
  <c r="E113" i="4" s="1"/>
  <c r="G113" i="4" s="1"/>
  <c r="H113" i="4" s="1"/>
  <c r="E26" i="3"/>
  <c r="E106" i="4" s="1"/>
  <c r="G106" i="4" s="1"/>
  <c r="H106" i="4" s="1"/>
  <c r="B57" i="4" l="1"/>
  <c r="B58" i="4"/>
  <c r="M27" i="1"/>
  <c r="AE27" i="1"/>
  <c r="E47" i="4" s="1"/>
  <c r="G47" i="4" s="1"/>
  <c r="H47" i="4" s="1"/>
  <c r="AF27" i="1"/>
  <c r="B47" i="4"/>
  <c r="B39" i="4"/>
  <c r="B38" i="4"/>
  <c r="B37" i="4"/>
  <c r="U27" i="1"/>
  <c r="E37" i="4" s="1"/>
  <c r="G37" i="4" s="1"/>
  <c r="H37" i="4" s="1"/>
  <c r="V27" i="1"/>
  <c r="E38" i="4" s="1"/>
  <c r="G38" i="4" s="1"/>
  <c r="H38" i="4" s="1"/>
  <c r="W27" i="1"/>
  <c r="E39" i="4" s="1"/>
  <c r="G39" i="4" s="1"/>
  <c r="H39" i="4" s="1"/>
  <c r="G155" i="4"/>
  <c r="H155" i="4" s="1"/>
  <c r="G184" i="4"/>
  <c r="H184" i="4" s="1"/>
  <c r="G185" i="4"/>
  <c r="H185" i="4" s="1"/>
  <c r="G147" i="4"/>
  <c r="H147" i="4" s="1"/>
  <c r="G148" i="4"/>
  <c r="H148" i="4" s="1"/>
  <c r="G146" i="4"/>
  <c r="H146" i="4" s="1"/>
  <c r="G149" i="4"/>
  <c r="H149" i="4" s="1"/>
  <c r="X27" i="5"/>
  <c r="U26" i="3"/>
  <c r="S26" i="3"/>
  <c r="T26" i="3"/>
  <c r="Y27" i="1"/>
  <c r="E41" i="4" s="1"/>
  <c r="G41" i="4" s="1"/>
  <c r="H41" i="4" s="1"/>
  <c r="A11" i="3"/>
  <c r="A12" i="5"/>
  <c r="A11" i="2"/>
  <c r="K26" i="2"/>
  <c r="E58" i="4" s="1"/>
  <c r="G58" i="4" s="1"/>
  <c r="H58" i="4" s="1"/>
  <c r="G137" i="4"/>
  <c r="H137" i="4" s="1"/>
  <c r="G138" i="4"/>
  <c r="H138" i="4" s="1"/>
  <c r="G139" i="4"/>
  <c r="H139" i="4" s="1"/>
  <c r="G140" i="4"/>
  <c r="H140" i="4" s="1"/>
  <c r="G141" i="4"/>
  <c r="H141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B36" i="4"/>
  <c r="B35" i="4"/>
  <c r="S27" i="1"/>
  <c r="E35" i="4" s="1"/>
  <c r="G35" i="4" s="1"/>
  <c r="H35" i="4" s="1"/>
  <c r="T27" i="1"/>
  <c r="E36" i="4" s="1"/>
  <c r="G36" i="4" s="1"/>
  <c r="H36" i="4" s="1"/>
  <c r="B34" i="4"/>
  <c r="B33" i="4"/>
  <c r="B32" i="4"/>
  <c r="P27" i="1"/>
  <c r="E32" i="4" s="1"/>
  <c r="G32" i="4" s="1"/>
  <c r="H32" i="4" s="1"/>
  <c r="Q27" i="1"/>
  <c r="E33" i="4" s="1"/>
  <c r="G33" i="4" s="1"/>
  <c r="H33" i="4" s="1"/>
  <c r="R27" i="1"/>
  <c r="G158" i="4" l="1"/>
  <c r="H158" i="4" s="1"/>
  <c r="G168" i="4" l="1"/>
  <c r="H168" i="4" s="1"/>
  <c r="P26" i="3" l="1"/>
  <c r="E117" i="4" s="1"/>
  <c r="G117" i="4" s="1"/>
  <c r="H117" i="4" s="1"/>
  <c r="G166" i="4" l="1"/>
  <c r="H166" i="4" s="1"/>
  <c r="J26" i="2"/>
  <c r="E57" i="4" s="1"/>
  <c r="G57" i="4" s="1"/>
  <c r="H57" i="4" s="1"/>
  <c r="E34" i="4"/>
  <c r="X27" i="1"/>
  <c r="E40" i="4" s="1"/>
  <c r="G40" i="4" s="1"/>
  <c r="H40" i="4" s="1"/>
  <c r="F26" i="3"/>
  <c r="E107" i="4" s="1"/>
  <c r="G107" i="4" s="1"/>
  <c r="H107" i="4" s="1"/>
  <c r="G169" i="4"/>
  <c r="H169" i="4" s="1"/>
  <c r="G170" i="4"/>
  <c r="H170" i="4" s="1"/>
  <c r="G180" i="4"/>
  <c r="H180" i="4" s="1"/>
  <c r="G181" i="4"/>
  <c r="H181" i="4" s="1"/>
  <c r="G182" i="4"/>
  <c r="H182" i="4" s="1"/>
  <c r="G183" i="4"/>
  <c r="H183" i="4" s="1"/>
  <c r="Z27" i="5"/>
  <c r="E100" i="4" s="1"/>
  <c r="G100" i="4" s="1"/>
  <c r="H100" i="4" s="1"/>
  <c r="AA27" i="5"/>
  <c r="E101" i="4" s="1"/>
  <c r="G101" i="4" s="1"/>
  <c r="H101" i="4" s="1"/>
  <c r="Y27" i="5"/>
  <c r="E99" i="4" s="1"/>
  <c r="G99" i="4" s="1"/>
  <c r="H99" i="4" s="1"/>
  <c r="G34" i="4" l="1"/>
  <c r="H34" i="4" s="1"/>
  <c r="S26" i="2"/>
  <c r="E67" i="4" s="1"/>
  <c r="G67" i="4" s="1"/>
  <c r="H67" i="4" s="1"/>
  <c r="X26" i="3"/>
  <c r="E122" i="4" s="1"/>
  <c r="G122" i="4" s="1"/>
  <c r="H122" i="4" s="1"/>
  <c r="W26" i="3"/>
  <c r="E121" i="4" s="1"/>
  <c r="M26" i="2"/>
  <c r="E60" i="4" s="1"/>
  <c r="G60" i="4" s="1"/>
  <c r="H60" i="4" s="1"/>
  <c r="G154" i="4"/>
  <c r="H154" i="4" s="1"/>
  <c r="G178" i="4"/>
  <c r="H178" i="4" s="1"/>
  <c r="G179" i="4"/>
  <c r="H179" i="4" s="1"/>
  <c r="G156" i="4" l="1"/>
  <c r="H156" i="4" s="1"/>
  <c r="G157" i="4"/>
  <c r="H157" i="4" s="1"/>
  <c r="G165" i="4"/>
  <c r="H165" i="4" s="1"/>
  <c r="H72" i="4"/>
  <c r="G73" i="4"/>
  <c r="H73" i="4" s="1"/>
  <c r="G76" i="4"/>
  <c r="H76" i="4" s="1"/>
  <c r="G77" i="4"/>
  <c r="H77" i="4" s="1"/>
  <c r="G80" i="4"/>
  <c r="H80" i="4" s="1"/>
  <c r="G81" i="4"/>
  <c r="H81" i="4" s="1"/>
  <c r="G121" i="4" l="1"/>
  <c r="H121" i="4" s="1"/>
  <c r="G145" i="4"/>
  <c r="H145" i="4" s="1"/>
  <c r="G150" i="4"/>
  <c r="H150" i="4" s="1"/>
  <c r="G151" i="4"/>
  <c r="H151" i="4" s="1"/>
  <c r="G152" i="4"/>
  <c r="H152" i="4" s="1"/>
  <c r="G153" i="4"/>
  <c r="H153" i="4" s="1"/>
  <c r="G167" i="4"/>
  <c r="H167" i="4" s="1"/>
  <c r="G171" i="4"/>
  <c r="H171" i="4" s="1"/>
  <c r="G172" i="4"/>
  <c r="H172" i="4" s="1"/>
  <c r="G173" i="4"/>
  <c r="H173" i="4" s="1"/>
  <c r="G174" i="4"/>
  <c r="H174" i="4" s="1"/>
  <c r="G175" i="4"/>
  <c r="H175" i="4" s="1"/>
  <c r="G176" i="4"/>
  <c r="H176" i="4" s="1"/>
  <c r="G177" i="4"/>
  <c r="H177" i="4" s="1"/>
  <c r="N26" i="2" l="1"/>
  <c r="E61" i="4" s="1"/>
  <c r="O26" i="2"/>
  <c r="E62" i="4" s="1"/>
  <c r="G62" i="4" s="1"/>
  <c r="H62" i="4" s="1"/>
  <c r="P26" i="2"/>
  <c r="E63" i="4" s="1"/>
  <c r="G63" i="4" s="1"/>
  <c r="H63" i="4" s="1"/>
  <c r="Q26" i="2"/>
  <c r="E64" i="4" s="1"/>
  <c r="G64" i="4" s="1"/>
  <c r="H64" i="4" s="1"/>
  <c r="G61" i="4" l="1"/>
  <c r="H61" i="4" s="1"/>
  <c r="B111" i="4"/>
  <c r="B110" i="4"/>
  <c r="I26" i="3"/>
  <c r="E109" i="4" s="1"/>
  <c r="G109" i="4" s="1"/>
  <c r="H109" i="4" s="1"/>
  <c r="J26" i="3"/>
  <c r="E111" i="4" s="1"/>
  <c r="G111" i="4" s="1"/>
  <c r="H111" i="4" s="1"/>
  <c r="B22" i="4"/>
  <c r="F27" i="1"/>
  <c r="B19" i="4"/>
  <c r="D27" i="1"/>
  <c r="E19" i="4" s="1"/>
  <c r="G19" i="4" s="1"/>
  <c r="H19" i="4" s="1"/>
  <c r="E110" i="4" l="1"/>
  <c r="G110" i="4" s="1"/>
  <c r="H110" i="4" s="1"/>
  <c r="G27" i="1"/>
  <c r="H27" i="1"/>
  <c r="E24" i="4" l="1"/>
  <c r="G24" i="4" s="1"/>
  <c r="H24" i="4" s="1"/>
  <c r="E23" i="4"/>
  <c r="G23" i="4" s="1"/>
  <c r="H23" i="4" s="1"/>
  <c r="G12" i="4"/>
  <c r="H12" i="4" s="1"/>
  <c r="V26" i="3" l="1"/>
  <c r="E120" i="4" s="1"/>
  <c r="G120" i="4" s="1"/>
  <c r="H120" i="4" s="1"/>
  <c r="G14" i="4" l="1"/>
  <c r="H14" i="4" s="1"/>
  <c r="D26" i="3" l="1"/>
  <c r="E105" i="4" s="1"/>
  <c r="G105" i="4" s="1"/>
  <c r="H105" i="4" s="1"/>
  <c r="G26" i="3"/>
  <c r="E108" i="4" s="1"/>
  <c r="G108" i="4" s="1"/>
  <c r="H108" i="4" s="1"/>
  <c r="H26" i="3"/>
  <c r="M26" i="3"/>
  <c r="E114" i="4" s="1"/>
  <c r="G114" i="4" s="1"/>
  <c r="H114" i="4" s="1"/>
  <c r="N26" i="3"/>
  <c r="E115" i="4" s="1"/>
  <c r="G115" i="4" s="1"/>
  <c r="H115" i="4" s="1"/>
  <c r="O26" i="3"/>
  <c r="E116" i="4" s="1"/>
  <c r="G116" i="4" s="1"/>
  <c r="H116" i="4" s="1"/>
  <c r="Q26" i="3"/>
  <c r="E118" i="4" s="1"/>
  <c r="G118" i="4" s="1"/>
  <c r="H118" i="4" s="1"/>
  <c r="R26" i="3"/>
  <c r="E119" i="4" s="1"/>
  <c r="G119" i="4" s="1"/>
  <c r="H119" i="4" s="1"/>
  <c r="D27" i="5"/>
  <c r="E74" i="4" s="1"/>
  <c r="G74" i="4" s="1"/>
  <c r="H74" i="4" s="1"/>
  <c r="E27" i="5"/>
  <c r="E78" i="4" s="1"/>
  <c r="G78" i="4" s="1"/>
  <c r="H78" i="4" s="1"/>
  <c r="F27" i="5"/>
  <c r="E71" i="4" s="1"/>
  <c r="G71" i="4" s="1"/>
  <c r="H71" i="4" s="1"/>
  <c r="G27" i="5"/>
  <c r="E75" i="4" s="1"/>
  <c r="G75" i="4" s="1"/>
  <c r="H75" i="4" s="1"/>
  <c r="H27" i="5"/>
  <c r="E79" i="4" s="1"/>
  <c r="G79" i="4" s="1"/>
  <c r="H79" i="4" s="1"/>
  <c r="I27" i="5"/>
  <c r="E82" i="4" s="1"/>
  <c r="G82" i="4" s="1"/>
  <c r="H82" i="4" s="1"/>
  <c r="J27" i="5"/>
  <c r="E83" i="4" s="1"/>
  <c r="G83" i="4" s="1"/>
  <c r="H83" i="4" s="1"/>
  <c r="K27" i="5"/>
  <c r="E84" i="4" s="1"/>
  <c r="G84" i="4" s="1"/>
  <c r="H84" i="4" s="1"/>
  <c r="L27" i="5"/>
  <c r="E85" i="4" s="1"/>
  <c r="G85" i="4" s="1"/>
  <c r="H85" i="4" s="1"/>
  <c r="M27" i="5"/>
  <c r="E87" i="4" s="1"/>
  <c r="G87" i="4" s="1"/>
  <c r="H87" i="4" s="1"/>
  <c r="N27" i="5"/>
  <c r="E86" i="4" s="1"/>
  <c r="G86" i="4" s="1"/>
  <c r="H86" i="4" s="1"/>
  <c r="O27" i="5"/>
  <c r="E88" i="4" s="1"/>
  <c r="G88" i="4" s="1"/>
  <c r="H88" i="4" s="1"/>
  <c r="P27" i="5"/>
  <c r="E89" i="4" s="1"/>
  <c r="G89" i="4" s="1"/>
  <c r="H89" i="4" s="1"/>
  <c r="Q27" i="5"/>
  <c r="E90" i="4" s="1"/>
  <c r="G90" i="4" s="1"/>
  <c r="H90" i="4" s="1"/>
  <c r="R27" i="5"/>
  <c r="E91" i="4" s="1"/>
  <c r="G91" i="4" s="1"/>
  <c r="H91" i="4" s="1"/>
  <c r="S27" i="5"/>
  <c r="E92" i="4" s="1"/>
  <c r="G92" i="4" s="1"/>
  <c r="H92" i="4" s="1"/>
  <c r="T27" i="5"/>
  <c r="E93" i="4" s="1"/>
  <c r="G93" i="4" s="1"/>
  <c r="H93" i="4" s="1"/>
  <c r="D26" i="2"/>
  <c r="E51" i="4" s="1"/>
  <c r="G51" i="4" s="1"/>
  <c r="H51" i="4" s="1"/>
  <c r="E26" i="2"/>
  <c r="E52" i="4" s="1"/>
  <c r="G52" i="4" s="1"/>
  <c r="H52" i="4" s="1"/>
  <c r="F26" i="2"/>
  <c r="E53" i="4" s="1"/>
  <c r="G26" i="2"/>
  <c r="E54" i="4" s="1"/>
  <c r="G54" i="4" s="1"/>
  <c r="H54" i="4" s="1"/>
  <c r="H26" i="2"/>
  <c r="E55" i="4" s="1"/>
  <c r="G55" i="4" s="1"/>
  <c r="H55" i="4" s="1"/>
  <c r="I26" i="2"/>
  <c r="E56" i="4" s="1"/>
  <c r="G56" i="4" s="1"/>
  <c r="H56" i="4" s="1"/>
  <c r="L26" i="2"/>
  <c r="E59" i="4" s="1"/>
  <c r="G59" i="4" s="1"/>
  <c r="H59" i="4" s="1"/>
  <c r="R26" i="2"/>
  <c r="E65" i="4" s="1"/>
  <c r="G65" i="4" s="1"/>
  <c r="H65" i="4" s="1"/>
  <c r="T26" i="2"/>
  <c r="E66" i="4" s="1"/>
  <c r="G66" i="4" s="1"/>
  <c r="H66" i="4" s="1"/>
  <c r="E27" i="1"/>
  <c r="E20" i="4" s="1"/>
  <c r="G20" i="4" s="1"/>
  <c r="H20" i="4" s="1"/>
  <c r="J27" i="1"/>
  <c r="E26" i="4" s="1"/>
  <c r="G26" i="4" s="1"/>
  <c r="H26" i="4" s="1"/>
  <c r="K27" i="1"/>
  <c r="E27" i="4" s="1"/>
  <c r="G27" i="4" s="1"/>
  <c r="H27" i="4" s="1"/>
  <c r="L27" i="1"/>
  <c r="E28" i="4" s="1"/>
  <c r="G28" i="4" s="1"/>
  <c r="H28" i="4" s="1"/>
  <c r="E29" i="4"/>
  <c r="G29" i="4" s="1"/>
  <c r="H29" i="4" s="1"/>
  <c r="N27" i="1"/>
  <c r="E30" i="4" s="1"/>
  <c r="G30" i="4" s="1"/>
  <c r="H30" i="4" s="1"/>
  <c r="O27" i="1"/>
  <c r="E31" i="4" s="1"/>
  <c r="G31" i="4" s="1"/>
  <c r="H31" i="4" s="1"/>
  <c r="Z27" i="1"/>
  <c r="E42" i="4" s="1"/>
  <c r="G42" i="4" s="1"/>
  <c r="H42" i="4" s="1"/>
  <c r="AA27" i="1"/>
  <c r="E43" i="4" s="1"/>
  <c r="G43" i="4" s="1"/>
  <c r="H43" i="4" s="1"/>
  <c r="AB27" i="1"/>
  <c r="E44" i="4" s="1"/>
  <c r="G44" i="4" s="1"/>
  <c r="H44" i="4" s="1"/>
  <c r="AC27" i="1"/>
  <c r="E45" i="4" s="1"/>
  <c r="G45" i="4" s="1"/>
  <c r="H45" i="4" s="1"/>
  <c r="AD27" i="1"/>
  <c r="E46" i="4" s="1"/>
  <c r="G46" i="4" s="1"/>
  <c r="H46" i="4" s="1"/>
  <c r="G53" i="4" l="1"/>
  <c r="H53" i="4" s="1"/>
  <c r="B15" i="2"/>
  <c r="B16" i="2"/>
  <c r="B119" i="4" l="1"/>
  <c r="B118" i="4"/>
  <c r="B116" i="4"/>
  <c r="B115" i="4"/>
  <c r="B114" i="4"/>
  <c r="B109" i="4"/>
  <c r="B108" i="4"/>
  <c r="B105" i="4"/>
  <c r="B104" i="4"/>
  <c r="B52" i="4"/>
  <c r="B31" i="4"/>
  <c r="B30" i="4"/>
  <c r="Y26" i="3" l="1"/>
  <c r="Z26" i="3"/>
  <c r="AA26" i="3"/>
  <c r="AB26" i="3"/>
  <c r="AC26" i="3"/>
  <c r="AD26" i="3"/>
  <c r="B26" i="4" l="1"/>
  <c r="B20" i="4"/>
  <c r="B14" i="2" l="1"/>
  <c r="C27" i="5" l="1"/>
  <c r="E70" i="4" s="1"/>
  <c r="G70" i="4" l="1"/>
  <c r="H70" i="4" s="1"/>
  <c r="G3" i="3"/>
  <c r="G2" i="3"/>
  <c r="G1" i="3"/>
  <c r="D4" i="5"/>
  <c r="D3" i="5"/>
  <c r="D2" i="5"/>
  <c r="D4" i="2"/>
  <c r="D3" i="2"/>
  <c r="D2" i="2"/>
  <c r="E4" i="1"/>
  <c r="E3" i="1"/>
  <c r="E2" i="1"/>
  <c r="C27" i="1" l="1"/>
  <c r="E18" i="4" s="1"/>
  <c r="G18" i="4" l="1"/>
  <c r="B25" i="3"/>
  <c r="B24" i="3"/>
  <c r="B23" i="3"/>
  <c r="B22" i="3"/>
  <c r="B21" i="3"/>
  <c r="B20" i="3"/>
  <c r="B19" i="3"/>
  <c r="B18" i="3"/>
  <c r="B17" i="3"/>
  <c r="B16" i="3"/>
  <c r="B15" i="3"/>
  <c r="B14" i="3"/>
  <c r="B26" i="5"/>
  <c r="B25" i="5"/>
  <c r="B24" i="5"/>
  <c r="B23" i="5"/>
  <c r="B22" i="5"/>
  <c r="B21" i="5"/>
  <c r="B20" i="5"/>
  <c r="B19" i="5"/>
  <c r="B18" i="5"/>
  <c r="B17" i="5"/>
  <c r="B16" i="5"/>
  <c r="B15" i="5"/>
  <c r="B25" i="2"/>
  <c r="B24" i="2"/>
  <c r="B23" i="2"/>
  <c r="B22" i="2"/>
  <c r="B21" i="2"/>
  <c r="B20" i="2"/>
  <c r="B19" i="2"/>
  <c r="B18" i="2"/>
  <c r="B17" i="2"/>
  <c r="A103" i="4"/>
  <c r="C26" i="3"/>
  <c r="E104" i="4" s="1"/>
  <c r="A69" i="4"/>
  <c r="A49" i="4"/>
  <c r="C26" i="2"/>
  <c r="E50" i="4" s="1"/>
  <c r="E13" i="4" s="1"/>
  <c r="B46" i="4"/>
  <c r="B45" i="4"/>
  <c r="B42" i="4"/>
  <c r="B29" i="4"/>
  <c r="B18" i="4"/>
  <c r="A17" i="4"/>
  <c r="G50" i="4" l="1"/>
  <c r="H50" i="4" s="1"/>
  <c r="E186" i="4"/>
  <c r="H18" i="4"/>
  <c r="G104" i="4"/>
  <c r="H104" i="4" s="1"/>
  <c r="G186" i="4" l="1"/>
  <c r="H186" i="4"/>
  <c r="G13" i="4"/>
  <c r="G15" i="4" s="1"/>
  <c r="G187" i="4" s="1"/>
  <c r="G188" i="4" l="1"/>
  <c r="H13" i="4"/>
  <c r="H15" i="4" s="1"/>
  <c r="H187" i="4" s="1"/>
  <c r="H188" i="4" s="1"/>
</calcChain>
</file>

<file path=xl/sharedStrings.xml><?xml version="1.0" encoding="utf-8"?>
<sst xmlns="http://schemas.openxmlformats.org/spreadsheetml/2006/main" count="1180" uniqueCount="546">
  <si>
    <t>TOTAL</t>
  </si>
  <si>
    <t xml:space="preserve"> </t>
  </si>
  <si>
    <t>weiss</t>
  </si>
  <si>
    <t>schwarz</t>
  </si>
  <si>
    <t>150W / VA</t>
  </si>
  <si>
    <t>Bezeichnung</t>
  </si>
  <si>
    <t>Beschrieb</t>
  </si>
  <si>
    <t>12/24V 100W</t>
  </si>
  <si>
    <t>CHF</t>
  </si>
  <si>
    <t>REL.240</t>
  </si>
  <si>
    <t>2.REL.240</t>
  </si>
  <si>
    <t>240V 10A</t>
  </si>
  <si>
    <t>REL240.T13S</t>
  </si>
  <si>
    <t>REL240.T13W</t>
  </si>
  <si>
    <t>Steckerkabel &amp; 1 Taster</t>
  </si>
  <si>
    <t>REP.240.EURO</t>
  </si>
  <si>
    <t>REP.240</t>
  </si>
  <si>
    <t>Repeater Stecker</t>
  </si>
  <si>
    <t>Repeater</t>
  </si>
  <si>
    <t>SP.BAT.W</t>
  </si>
  <si>
    <t>SP.BAT.S</t>
  </si>
  <si>
    <t>SP.BAT.G</t>
  </si>
  <si>
    <t>SP.ADA.W</t>
  </si>
  <si>
    <t>SP.ADA.S</t>
  </si>
  <si>
    <t>Bewegungsmelder</t>
  </si>
  <si>
    <t>Batterie Bewegungsm.</t>
  </si>
  <si>
    <t>CHF inkl. MwSt</t>
  </si>
  <si>
    <t>weiss Ral 9010</t>
  </si>
  <si>
    <t>grau RAL 7021</t>
  </si>
  <si>
    <t>schwarz RAL 9005</t>
  </si>
  <si>
    <t>Name:</t>
  </si>
  <si>
    <t>Datum:</t>
  </si>
  <si>
    <t>LIGA.</t>
  </si>
  <si>
    <t>SWISSPIR.AP.W</t>
  </si>
  <si>
    <t>SWISSPIR.AP.G</t>
  </si>
  <si>
    <t>SWISSPIR.AP.S</t>
  </si>
  <si>
    <t>SWISSPIR.ABD.W</t>
  </si>
  <si>
    <t>SWISSPIR.ABD.G</t>
  </si>
  <si>
    <t>SWISSPIR.ABD.S</t>
  </si>
  <si>
    <t xml:space="preserve">LIGALICHT Master 1 Kanal für PWM </t>
  </si>
  <si>
    <t xml:space="preserve">LIGALICHT Master 2 Kanal für PWM </t>
  </si>
  <si>
    <t>LIGALICHT Master 1 Kanal für CC</t>
  </si>
  <si>
    <t>LIGALICHT Master 2 Kanal für CC</t>
  </si>
  <si>
    <t>LIGALICHT PWM Wand / Ez Pendel</t>
  </si>
  <si>
    <t>12-24V AC/DC</t>
  </si>
  <si>
    <t>Swisspir Batterie 2 x AA weiss</t>
  </si>
  <si>
    <t>Swisspir Batterie 2 x AA grau</t>
  </si>
  <si>
    <t>Swisspir Batterie 2 x AA schwarz</t>
  </si>
  <si>
    <t>FERB.S</t>
  </si>
  <si>
    <t>BAT.TAST.W</t>
  </si>
  <si>
    <t>BAT.TAST.S</t>
  </si>
  <si>
    <t>Fernbedienung schwarz</t>
  </si>
  <si>
    <t>Kommision:</t>
  </si>
  <si>
    <t>LIGA.air / Sensoren</t>
  </si>
  <si>
    <t>LIGA.air / Schaltermodule</t>
  </si>
  <si>
    <t>Phase An- Abschnitt</t>
  </si>
  <si>
    <t>LED Bänder 4 Kanal</t>
  </si>
  <si>
    <t>4 fach Taster Modul</t>
  </si>
  <si>
    <t>Schaltrelais</t>
  </si>
  <si>
    <t>Schaltrelias</t>
  </si>
  <si>
    <t>Storen Modul</t>
  </si>
  <si>
    <t>AUF / AB</t>
  </si>
  <si>
    <t>Relais 10 A Geschaltet</t>
  </si>
  <si>
    <t xml:space="preserve">Repeater </t>
  </si>
  <si>
    <t>Taster weiss</t>
  </si>
  <si>
    <t>Taster schwarz</t>
  </si>
  <si>
    <t>Batterie 2 x AAA</t>
  </si>
  <si>
    <t>Batterie Knopfzelle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</si>
  <si>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</si>
  <si>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</si>
  <si>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</si>
  <si>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</si>
  <si>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</si>
  <si>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</si>
  <si>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</si>
  <si>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</si>
  <si>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</si>
  <si>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</si>
  <si>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</si>
  <si>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</si>
  <si>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ANLEITUNG:</t>
  </si>
  <si>
    <t>Repeater Eurostecker</t>
  </si>
  <si>
    <t>X Press Batterie Taster weiss</t>
  </si>
  <si>
    <t>X Press Batterie Taster schwarz</t>
  </si>
  <si>
    <t xml:space="preserve"> - Räume ① - ⑫</t>
  </si>
  <si>
    <t>- Einheitspreis</t>
  </si>
  <si>
    <t>CHF exkl. MwSt</t>
  </si>
  <si>
    <t>Relais gesteckt T13 &amp; 1-fach Taster weiss</t>
  </si>
  <si>
    <t>Relais gesteckt T13 &amp; 1-fach Taster schwarz</t>
  </si>
  <si>
    <t>Tast Modul 240V 4-fach Taster</t>
  </si>
  <si>
    <t>12-24V AC/DC weiss</t>
  </si>
  <si>
    <t>12-24V AC/DC grau</t>
  </si>
  <si>
    <t>12-24V AC/DC schwarz</t>
  </si>
  <si>
    <t>TAST4.240</t>
  </si>
  <si>
    <t>Raumnummer</t>
  </si>
  <si>
    <t>Stockwerk / Raumname</t>
  </si>
  <si>
    <t>P.1.KOMPONENTE</t>
  </si>
  <si>
    <t>MASTER.1.BT</t>
  </si>
  <si>
    <t>M.1.BT.CC</t>
  </si>
  <si>
    <t>MASTER.2.BT</t>
  </si>
  <si>
    <t>M.2.BT.CC</t>
  </si>
  <si>
    <t>LIGALICHT</t>
  </si>
  <si>
    <t>T.4.6.BT.IW</t>
  </si>
  <si>
    <t>INST</t>
  </si>
  <si>
    <t>REL.12-24</t>
  </si>
  <si>
    <t>TAST4.12.24</t>
  </si>
  <si>
    <t>SP.12-24V.W</t>
  </si>
  <si>
    <t>SP.12-24V.G</t>
  </si>
  <si>
    <t>SP.12-24V.S</t>
  </si>
  <si>
    <t>Abmessungen</t>
  </si>
  <si>
    <t>38 x 38 x 26mm</t>
  </si>
  <si>
    <t>35 x 35 x 22mm</t>
  </si>
  <si>
    <t>50 x 50 x 25mm</t>
  </si>
  <si>
    <t>95 x 30 x 28mm / 1m</t>
  </si>
  <si>
    <t>38 x 39 x 32mm</t>
  </si>
  <si>
    <t>35 x 35 x 22mm.</t>
  </si>
  <si>
    <t xml:space="preserve">L=48 Ø 38 x Ø 25mm </t>
  </si>
  <si>
    <t>126 x 42 x 17mm</t>
  </si>
  <si>
    <t>90 x 90 x 12mm</t>
  </si>
  <si>
    <t xml:space="preserve">AP Gehäuse weiss L:74, B:74, H: 54mm </t>
  </si>
  <si>
    <t>Abdeckplatte weiss L.88, B:88mm</t>
  </si>
  <si>
    <t xml:space="preserve">AP Gehäuse grau L:74, B:74, H: 54mm </t>
  </si>
  <si>
    <t xml:space="preserve">AP Gehäuse schwarz L:74, B:74, H: 54mm </t>
  </si>
  <si>
    <t>Abdeckplatte grau L.88, B:88mm</t>
  </si>
  <si>
    <t>Abdeckplatte schwarz L.88, B:88mm</t>
  </si>
  <si>
    <t>Auf / Ab / 2 Taster</t>
  </si>
  <si>
    <t>Storen Modul + 2 taster</t>
  </si>
  <si>
    <t>Storenrelais mit 2 Taster</t>
  </si>
  <si>
    <t>Storenrelais mit Kabel 15cm</t>
  </si>
  <si>
    <t>STO.REL+2T</t>
  </si>
  <si>
    <t>STO.REL.240</t>
  </si>
  <si>
    <t>CBU-PWM4</t>
  </si>
  <si>
    <t>CBU-A2D</t>
  </si>
  <si>
    <t>73x30x18mm</t>
  </si>
  <si>
    <t>RGBW max 6A</t>
  </si>
  <si>
    <t>SP.CUBE.W</t>
  </si>
  <si>
    <t>SP.CUBE.S</t>
  </si>
  <si>
    <t>weiss RAL 9010</t>
  </si>
  <si>
    <t>ALU elox.</t>
  </si>
  <si>
    <t>SP.CUBE.AE</t>
  </si>
  <si>
    <t>300W / VA</t>
  </si>
  <si>
    <t>DALI.240</t>
  </si>
  <si>
    <t>Lastdimmung bis 300W mit 1 Taster</t>
  </si>
  <si>
    <t>CASAMBI.G</t>
  </si>
  <si>
    <t>CBU-ASD</t>
  </si>
  <si>
    <t>DIN 107x91x62mm</t>
  </si>
  <si>
    <t>Relais 10A, 2 Umschalter potenzialfrei (profiliert)</t>
  </si>
  <si>
    <t>DALI 1 Gerät (profiliert)</t>
  </si>
  <si>
    <t>1-10V oder DALI bis 1 Gerät (profiliert)</t>
  </si>
  <si>
    <t>Stomschine 3 Phasig</t>
  </si>
  <si>
    <t>Magnetschalter</t>
  </si>
  <si>
    <t>36x70x22mm</t>
  </si>
  <si>
    <t>SM.BAT.W</t>
  </si>
  <si>
    <t>SM.BAT.S</t>
  </si>
  <si>
    <t>Magnetschalter mit Batterieknofzelle weiss</t>
  </si>
  <si>
    <t>Magnetschalter mit Batterieknofzelle schwarz</t>
  </si>
  <si>
    <t>CBU-DCS</t>
  </si>
  <si>
    <t>Dali Controller / Gateway KNX einbinden</t>
  </si>
  <si>
    <t>61 x  27 x 21mm</t>
  </si>
  <si>
    <t>DALI.1T.PIC</t>
  </si>
  <si>
    <t xml:space="preserve">240V 10A </t>
  </si>
  <si>
    <t>2 fach Bluetooth Edizio</t>
  </si>
  <si>
    <t>4 fach Bluetooth Edizio</t>
  </si>
  <si>
    <t>9010 weiss</t>
  </si>
  <si>
    <t>60x60mm</t>
  </si>
  <si>
    <t>2 fach Funktaster Bluetooth Feller EDIZIOdue batterielos weiss</t>
  </si>
  <si>
    <t>4 fach Funktaster Bluetooth Feller EDIZIOdue batterielos weiss</t>
  </si>
  <si>
    <t xml:space="preserve">Swisspir Adapter Global Trac weiss 3 phasen Schiene </t>
  </si>
  <si>
    <t xml:space="preserve">Swisspir Adapter Global Trac schwarz 3 phasen Schiene </t>
  </si>
  <si>
    <t>8.REL.240</t>
  </si>
  <si>
    <t>8 Schaltrelais 4 Taster</t>
  </si>
  <si>
    <t>DMX.24</t>
  </si>
  <si>
    <t>DMX-Master Modul CASAMBI zu DMX</t>
  </si>
  <si>
    <t xml:space="preserve">DMX-Master Modul 4 Eingänge DMX zu CASAMBI </t>
  </si>
  <si>
    <t xml:space="preserve">L=85 Ø 32mm </t>
  </si>
  <si>
    <t>grau</t>
  </si>
  <si>
    <t>CUBE.USB.W</t>
  </si>
  <si>
    <t>CUBE.USB.S</t>
  </si>
  <si>
    <t>CUBE.USB.AE</t>
  </si>
  <si>
    <t>SP.CUBE.H.E</t>
  </si>
  <si>
    <t>SP.CUBE.H.N</t>
  </si>
  <si>
    <t>PS.USB.S</t>
  </si>
  <si>
    <t>1'500mm</t>
  </si>
  <si>
    <t>Holz hell</t>
  </si>
  <si>
    <t>Holz dunkel</t>
  </si>
  <si>
    <t>USB C</t>
  </si>
  <si>
    <t>T11 / USB C</t>
  </si>
  <si>
    <t>SP.ADA.G</t>
  </si>
  <si>
    <t xml:space="preserve">Swisspir Adapter Global Trac grau 3 phasen Schiene </t>
  </si>
  <si>
    <t>Cube Design Bewegungsmelder weiss USB C</t>
  </si>
  <si>
    <t>Cube Design Bewegungsmelder schwarz USB C</t>
  </si>
  <si>
    <t>Netzteil 240V / USB C 1'500mm Kabel schwarz</t>
  </si>
  <si>
    <t>Cube Design Bewegungsmelder Holz Eiche</t>
  </si>
  <si>
    <t>Cube Design Bewegungsmelder Holz Nussbaum</t>
  </si>
  <si>
    <t>DALI Modul für Kandelaber inkl. Dose und Schlauchschellen</t>
  </si>
  <si>
    <t>Relais 10A 6 Schliesser und 2 Umschalter 4 Tastereingänge (profiliert)</t>
  </si>
  <si>
    <t>Relais 10A 6 Schliesser und 2 Umschalter (profiliert)</t>
  </si>
  <si>
    <t>8 fach Taster Modul</t>
  </si>
  <si>
    <t>DALI.1K.4.T</t>
  </si>
  <si>
    <t>bis 50 Geräte</t>
  </si>
  <si>
    <t>REL.4T.240</t>
  </si>
  <si>
    <t>TAST8.240</t>
  </si>
  <si>
    <t>4.DALI.4.T</t>
  </si>
  <si>
    <t>LED  1 oder 2 Kanal</t>
  </si>
  <si>
    <t>Tast Modul 240V 8-fach Taster</t>
  </si>
  <si>
    <t>Relais 10 A Geschaltet + 4 Taster (profiliert 1-4 Taster aktiv)</t>
  </si>
  <si>
    <t>profiliert</t>
  </si>
  <si>
    <t>1 Gerät DALI oder 1-10V</t>
  </si>
  <si>
    <t>DALI 1+2 Pico</t>
  </si>
  <si>
    <t>bis 25 Geräte</t>
  </si>
  <si>
    <t>TOTAL Dienstleistung</t>
  </si>
  <si>
    <t xml:space="preserve">Fremde CASAMBI ready Geräte zb. Leuchten einlesen </t>
  </si>
  <si>
    <t>bis 4x25 Geräte 4Taster</t>
  </si>
  <si>
    <t>bis 25 Geräte 4 Taster</t>
  </si>
  <si>
    <t>44 x 44 x 23mm</t>
  </si>
  <si>
    <t>32 x 32 x 20mm</t>
  </si>
  <si>
    <t>profiliert Taster 1-4</t>
  </si>
  <si>
    <t>40 x 37 x 14mm</t>
  </si>
  <si>
    <t>45 x 48 x 20mm</t>
  </si>
  <si>
    <t>57 x 36 x 22mm</t>
  </si>
  <si>
    <t>76 x 26 x 23mm</t>
  </si>
  <si>
    <t xml:space="preserve"> 70 x 30 x 70mm</t>
  </si>
  <si>
    <t xml:space="preserve"> 70  x30 x 70mm</t>
  </si>
  <si>
    <t xml:space="preserve"> 70 x 32 x 72mm</t>
  </si>
  <si>
    <t>profiliert dh verschiedene  Protokolle siehe Schema</t>
  </si>
  <si>
    <t>Raum Bezeichnung 3</t>
  </si>
  <si>
    <t>Raum Bezeichnung 4</t>
  </si>
  <si>
    <t>Raum Bezeichnung 5</t>
  </si>
  <si>
    <t>Raum Bezeichnung 6</t>
  </si>
  <si>
    <t>Raum Bezeichnung 7</t>
  </si>
  <si>
    <t>Raum Bezeichnung 8</t>
  </si>
  <si>
    <t>Raum Bezeichnung 9</t>
  </si>
  <si>
    <t>Raum Bezeichnung 10</t>
  </si>
  <si>
    <t>Raum Bezeichnung 11</t>
  </si>
  <si>
    <t>Raum Bezeichnung 12</t>
  </si>
  <si>
    <t>80 x 27 x 21mm</t>
  </si>
  <si>
    <t>Dokument unter neuen Namen speichern                                 und Blatt 1-5 "graue Felder" ausfüllen</t>
  </si>
  <si>
    <t>DALI.1+2.P</t>
  </si>
  <si>
    <t>Umschalter 2 fach prof.</t>
  </si>
  <si>
    <t>8 Schaltrelais profiliert</t>
  </si>
  <si>
    <t xml:space="preserve">Apple iPad 10,2" </t>
  </si>
  <si>
    <t>250,6x174,x7,5mm</t>
  </si>
  <si>
    <t>Cube Design Bewegungsmelder ALU elox USB C</t>
  </si>
  <si>
    <t>WANDHA.FIX</t>
  </si>
  <si>
    <t>Wandhalterung AP für Apple iPade 8.Gen / 2020 (10.2")</t>
  </si>
  <si>
    <t>WANDH.FIX</t>
  </si>
  <si>
    <t>AP Rahmen fix</t>
  </si>
  <si>
    <t>2 x 700W</t>
  </si>
  <si>
    <t>Casambi Modul</t>
  </si>
  <si>
    <t>inkl 4 Tasteingänge</t>
  </si>
  <si>
    <t>Art. Nr.</t>
  </si>
  <si>
    <t>Steuermodul für UD.700.C</t>
  </si>
  <si>
    <t>Lastdimmer DU.700.C  / 1-10V / DALI / Steckplatz für 2 x 700W CASAMBI</t>
  </si>
  <si>
    <t>UD.700.C</t>
  </si>
  <si>
    <t>SELI800.26.506</t>
  </si>
  <si>
    <t xml:space="preserve"> 1m 40x40x22mm</t>
  </si>
  <si>
    <t>Lastdimmung bis 150W siehe Datenblatt</t>
  </si>
  <si>
    <t>105x100x60mm</t>
  </si>
  <si>
    <t>48x30x16mm</t>
  </si>
  <si>
    <t>102x57x30mm</t>
  </si>
  <si>
    <t>400W / VA</t>
  </si>
  <si>
    <t>SELI.80026503</t>
  </si>
  <si>
    <t>DIM.T13.S</t>
  </si>
  <si>
    <t>Lastdimmung bis 400W mit 1 Taster</t>
  </si>
  <si>
    <t>SV.BAT.W</t>
  </si>
  <si>
    <t>SV.BAT.S</t>
  </si>
  <si>
    <t>Vibrationsschalter</t>
  </si>
  <si>
    <t>Vibrationsschalter mit Batterieknofzelle weiss</t>
  </si>
  <si>
    <t>Vibrationsschalter mit Batterieknofzelle schwarz</t>
  </si>
  <si>
    <t>REP SOLAR</t>
  </si>
  <si>
    <t>4 Auf / Ab / 8 Taster</t>
  </si>
  <si>
    <t>REP.SOL</t>
  </si>
  <si>
    <t>Repeater Solar</t>
  </si>
  <si>
    <t>4.STO.8T.240</t>
  </si>
  <si>
    <t>4 fach DIN Storenrelais mit 8 Taster</t>
  </si>
  <si>
    <t>STO.240</t>
  </si>
  <si>
    <t>STO.2.T.240</t>
  </si>
  <si>
    <t>LIGA.AIR / Dienstleistungen</t>
  </si>
  <si>
    <t>LIGA.AIR.</t>
  </si>
  <si>
    <t>LIGA.AIR / Spezialteile (Auswahl muss mit Techniker LICHTTEAM besprochen werden)</t>
  </si>
  <si>
    <t>LIGA.AIR für DYN Leuchten</t>
  </si>
  <si>
    <t>TOTAL LIGA.AIR CASAMBI Produkte</t>
  </si>
  <si>
    <t>TOTAL LIGA.AIR CASAMBI Produkte &amp; Dienstleistungen</t>
  </si>
  <si>
    <t>LIGA.AIR / Leuchtenmodule</t>
  </si>
  <si>
    <t>LIGA.AIR / Elemente</t>
  </si>
  <si>
    <t>TOTAL LIGA.AIR CASAMBI Dienstleitungen</t>
  </si>
  <si>
    <t>12/24V 400W</t>
  </si>
  <si>
    <t>REL.240+</t>
  </si>
  <si>
    <t>2X4.REL.4.T.240</t>
  </si>
  <si>
    <t>3X2.REL.3.T.240+</t>
  </si>
  <si>
    <t>Relais 10A 3 Schliesser und 2 Umschalter (profiliert)</t>
  </si>
  <si>
    <t>CUBE.USB..AE</t>
  </si>
  <si>
    <t>LIGA.AIR.OD.2REL240+</t>
  </si>
  <si>
    <t>Schaltrelais +  Antenne</t>
  </si>
  <si>
    <t>S.KABEL.1M</t>
  </si>
  <si>
    <t>S.KABEL.3M</t>
  </si>
  <si>
    <t>S.KABEL.10M</t>
  </si>
  <si>
    <t>S.KABEL.20M</t>
  </si>
  <si>
    <t>Sensor Verlängerungskabel 1m</t>
  </si>
  <si>
    <t>Sensor Verlängerungskabel 3m</t>
  </si>
  <si>
    <t>Sensor Verlängerungskabel 10m</t>
  </si>
  <si>
    <t>Sensor Verlängerungskabel 20m</t>
  </si>
  <si>
    <t>2 Befrestigungsadapter WAGO inkl. Waagoklemmen 6x2 und 2x3</t>
  </si>
  <si>
    <t>DOSE.1M</t>
  </si>
  <si>
    <t>DALI.1.M+</t>
  </si>
  <si>
    <t>Dose IP 66 schwarz UV beständig 93x93x62mm, Stopfbüchse, 2 Schlauchschellen</t>
  </si>
  <si>
    <t>bis 25 Geräte 1 Taster</t>
  </si>
  <si>
    <t>OD.DALI240+</t>
  </si>
  <si>
    <t>Relais 10 A 2 Schliesser, Antenne abgesetzt</t>
  </si>
  <si>
    <t>OD.2REL240+</t>
  </si>
  <si>
    <t>Wetterstation</t>
  </si>
  <si>
    <t>WRD.PS.240</t>
  </si>
  <si>
    <t>WRD.24+</t>
  </si>
  <si>
    <t>85 x 85 x 40mm</t>
  </si>
  <si>
    <t>LIGA.AIR.WRD.24+</t>
  </si>
  <si>
    <t>LIGA.AIR.WRD.PS.240</t>
  </si>
  <si>
    <t>Wetterstation exkl. Speisung 12-24V DC (Wind, Regen und Sonne)</t>
  </si>
  <si>
    <t>Speisung Wetterstion Dose 85 x 85 x 40mm IP 55 mit Modul 240V / 17V DC</t>
  </si>
  <si>
    <t>44 x 44 x22mm</t>
  </si>
  <si>
    <t>OD.REP.240+</t>
  </si>
  <si>
    <t>Repeater mit Antenne max. 40m absetzbar</t>
  </si>
  <si>
    <t>BOX</t>
  </si>
  <si>
    <t>Kunststoffbox schwarz, für CBU-ASD, CBU-TED und LIGA.AIR Rel.240V+</t>
  </si>
  <si>
    <t>3x2REL.3T</t>
  </si>
  <si>
    <t>6 Schaltrelais 4 Taster</t>
  </si>
  <si>
    <t>DIN.SET</t>
  </si>
  <si>
    <t>DMX.TO.CAS</t>
  </si>
  <si>
    <t>SP48.STU.S</t>
  </si>
  <si>
    <t xml:space="preserve">48V DC </t>
  </si>
  <si>
    <t>Swisspir Bewegungsmelder 48V Stucchi / Stucchi Adapter 16x168x19mm</t>
  </si>
  <si>
    <t xml:space="preserve">L=40 Ø32mm </t>
  </si>
  <si>
    <t>SP48.BUS.W</t>
  </si>
  <si>
    <t>48V DC</t>
  </si>
  <si>
    <t>SP48.BUS.S</t>
  </si>
  <si>
    <t>Swisspir Bewegungsmelder im Gehäuse Buschfeld weiss</t>
  </si>
  <si>
    <t>Swisspir Bewegungsmelder im Gehäuse Buschfeld schwarz</t>
  </si>
  <si>
    <t>Stucchi schwarz</t>
  </si>
  <si>
    <t>Buschfeld weiss</t>
  </si>
  <si>
    <t>Buschfeld schwarz</t>
  </si>
  <si>
    <t>OD.T2.240</t>
  </si>
  <si>
    <t>Taster Modul mit 2 Taster Antenne abgesetzt</t>
  </si>
  <si>
    <t>2 T Antenne abg.</t>
  </si>
  <si>
    <t>52 x 27 x 15mm</t>
  </si>
  <si>
    <t>Elektroniktaster Edizio  2-fach Taster weiss (links) LICHT</t>
  </si>
  <si>
    <t>Universaltaster Edizio  4-fach Taster weiss (links) LICHT</t>
  </si>
  <si>
    <t>Universaltaster Edizio  2-fach Taster weiss  (links / rechts) STO</t>
  </si>
  <si>
    <t>Universaltaster Edizio  4-fach Taster weiss  (links / rechts) STO</t>
  </si>
  <si>
    <t>Bestellungen an &gt; mail@ligaair.ch &lt;</t>
  </si>
  <si>
    <t>Netzwerk erstellen, Grundprogrammierung, Freigabeoptionen</t>
  </si>
  <si>
    <t>Module auf CASAMBI APP einlesen und programmieren</t>
  </si>
  <si>
    <t>profiliert dh. verschiedene  Protokolle siehe Schema</t>
  </si>
  <si>
    <t>Batteriebetrieb  weiss</t>
  </si>
  <si>
    <t>Batteriebetrieb  schwarz</t>
  </si>
  <si>
    <t>4 STO+8T</t>
  </si>
  <si>
    <t>2.T</t>
  </si>
  <si>
    <t>2 fach Taster</t>
  </si>
  <si>
    <t>Spannungs &amp; Batterielos</t>
  </si>
  <si>
    <t>2 fach Taster Battrie und Spannungslos</t>
  </si>
  <si>
    <t>Tasterabdeckung links 1/1 also 1 Stk 1 Knopf Gr.1</t>
  </si>
  <si>
    <t>Taster Schnittstelle 8 Taster mit 8 LED's</t>
  </si>
  <si>
    <t>8T.8LED.240+</t>
  </si>
  <si>
    <t>16 DALI Geräte</t>
  </si>
  <si>
    <t>32 DALI Geräte</t>
  </si>
  <si>
    <t>64 DALI Geräte</t>
  </si>
  <si>
    <t>SAL.1016</t>
  </si>
  <si>
    <t>SAL.1032</t>
  </si>
  <si>
    <t>SAL.1064</t>
  </si>
  <si>
    <t>Salvador DALI Serie 1032 unterstützt DALI D4i, DALI DT6 und DALI DT8</t>
  </si>
  <si>
    <t>Salvador DALI Serie 1064 unterstützt DALI D4i, DALI DT6 und DALI DT8</t>
  </si>
  <si>
    <t>Salvador DALI Serie 1016 unterstützt DALI D4i, DALI DT6 und DALI DT8</t>
  </si>
  <si>
    <t>erstellt 16 Icon</t>
  </si>
  <si>
    <t>erstellt 32 Icon</t>
  </si>
  <si>
    <t>erstellt 64 Icon</t>
  </si>
  <si>
    <t>10x33x20mm</t>
  </si>
  <si>
    <t>Speisung 2 Salvador</t>
  </si>
  <si>
    <t>Speisung Salvador</t>
  </si>
  <si>
    <t>PS.SALVADOR</t>
  </si>
  <si>
    <t>106x90x62mm</t>
  </si>
  <si>
    <t>45x45x25mm</t>
  </si>
  <si>
    <t>Power Supply 230V 50Hz Sekundär 16V DC 200mA</t>
  </si>
  <si>
    <t>Power Supply 110 - 240V, 50/60 Hz , Einbau auf DIN Schiene</t>
  </si>
  <si>
    <t>PWM.4.12-48+</t>
  </si>
  <si>
    <t>SAL.16.ADA.G</t>
  </si>
  <si>
    <t>SAL.16.ADA.W</t>
  </si>
  <si>
    <t>SAL.16.ADA.S</t>
  </si>
  <si>
    <t>DALI 1K.240+ Module in Pulse DALI 3-Circut Adapter GLOBALTRAC weiss</t>
  </si>
  <si>
    <t>DALI 1K.240+ Module in Pulse DALI 3-Circut Adapter GLOBALTRAC schwarz</t>
  </si>
  <si>
    <t>DALI 1K.240+ Module in Pulse DALI 3-Circut Adapter GLOBALTRAC grau</t>
  </si>
  <si>
    <t>Cube Design Bewegungsmelder weiss 3V DC Typ AA</t>
  </si>
  <si>
    <t>Cube Design Bewegungsmelder schwarz 3V DC Typ AA</t>
  </si>
  <si>
    <t>Cube Design Bewegungsmelder ALU elox 3V DC Typ AA</t>
  </si>
  <si>
    <t>Typ PULSE DALI 3- CIRCUT GLOBAL TRAC weiss mit Salvador 1016 für 16 DALI Endgeräte</t>
  </si>
  <si>
    <t>Typ PULSE DALI 3- CIRCUT GLOBAL TRAC grau mit Salvador 1016 für 16 DALI Endgeräte</t>
  </si>
  <si>
    <t>Typ PULSE DALI 3- CIRCUT GLOBAL TRAC schwarz mit Salvador 1016 für 16 DALI Endgeräte</t>
  </si>
  <si>
    <t>Typ PULSE DALI 3- CIRCUT GLOBAL TRAC weiss mit Salvador 1032 für 32 DALI Endgeräte</t>
  </si>
  <si>
    <t>Typ PULSE DALI 3- CIRCUT GLOBAL TRAC grau mit Salvador 1032 für 32 DALI Endgeräte</t>
  </si>
  <si>
    <t>Typ PULSE DALI 3- CIRCUT GLOBAL TRAC schwarz mit Salvador 1032 für 32 DALI Endgeräte</t>
  </si>
  <si>
    <t>Typ PULSE DALI 3- CIRCUT GLOBAL TRAC weiss mit Salvador 1064 für 64 DALI Endgeräte</t>
  </si>
  <si>
    <t>Typ PULSE DALI 3- CIRCUT GLOBAL TRAC grau mit Salvador 1064 für 64 DALI Endgeräte</t>
  </si>
  <si>
    <t>Typ PULSE DALI 3- CIRCUT GLOBAL TRAC schwarz mit Salvador 1064 für 64 DALI Endgeräte</t>
  </si>
  <si>
    <t>BOX.1.B</t>
  </si>
  <si>
    <t>BOX.1.S</t>
  </si>
  <si>
    <t>BOX.2.B</t>
  </si>
  <si>
    <t>BOX.3.B</t>
  </si>
  <si>
    <t>LIGAAIR 4 Taster, 4 LED, Aufputz Gr 1+1 B:88mm H:148mm T:60mm, 1 Blindplatte</t>
  </si>
  <si>
    <t>LIGAAIR 4 Taster, 4 LED, Aufputz Gr 1+1 B:88mm H:148mm T:60mm, 1 Schlüsselschalter</t>
  </si>
  <si>
    <t>LIGAAIR 8 Taster, 8 LED, Aufputz Gr 1+1 B:88mm H:148mm T:60mm</t>
  </si>
  <si>
    <t>LIGAAIR 8 Taster, 8 LED, Aufputz Gr 1+1+1 B:88mm H:208mm T:60mm, 1 Blindplatte</t>
  </si>
  <si>
    <t>BOX.3.S</t>
  </si>
  <si>
    <t>LIGAAIR 8 Taster, 8 LED, Aufputz Gr 1+1+1 B:88mm H:208mm T:60mm, 1 Schlüsselschater</t>
  </si>
  <si>
    <t>REP.TIMEURO</t>
  </si>
  <si>
    <t>REL.TIM.480+</t>
  </si>
  <si>
    <t>AKKU Repeater</t>
  </si>
  <si>
    <t>AKKU Rel. Repeater</t>
  </si>
  <si>
    <t>12h Autonomie</t>
  </si>
  <si>
    <t>72h Autonomie</t>
  </si>
  <si>
    <t>"long rage" BT5</t>
  </si>
  <si>
    <t>Ja</t>
  </si>
  <si>
    <t>70 x 50 x 35mm</t>
  </si>
  <si>
    <t>DALI.480+</t>
  </si>
  <si>
    <t>DALI.DOSE+</t>
  </si>
  <si>
    <t>130x130x77mm</t>
  </si>
  <si>
    <t>DIM.CBU-TED+</t>
  </si>
  <si>
    <t>DIM.CRD.400+</t>
  </si>
  <si>
    <t>PWM5+</t>
  </si>
  <si>
    <t>12/24V 1200W</t>
  </si>
  <si>
    <t>70 x 50 x 38mm</t>
  </si>
  <si>
    <t>LED Bänder 5 Kanal</t>
  </si>
  <si>
    <t>4T.RUND.S+</t>
  </si>
  <si>
    <t>4T.RUND.EG+</t>
  </si>
  <si>
    <t>Drehtaster</t>
  </si>
  <si>
    <t>USB C AKKU</t>
  </si>
  <si>
    <t>Ø 58 x 15MM</t>
  </si>
  <si>
    <t>Ø 23 x 65mm</t>
  </si>
  <si>
    <t>8T.GLAS.W+</t>
  </si>
  <si>
    <t>Taster Glas</t>
  </si>
  <si>
    <t>86 x 86 x 15mm</t>
  </si>
  <si>
    <t>Batteriebetrieb</t>
  </si>
  <si>
    <t>SP48.STU.W</t>
  </si>
  <si>
    <t>Stucchi weiss</t>
  </si>
  <si>
    <t xml:space="preserve">Ja </t>
  </si>
  <si>
    <t>CLOUD.G</t>
  </si>
  <si>
    <t>GATW.ETHER+</t>
  </si>
  <si>
    <t>KNX+</t>
  </si>
  <si>
    <t>Multifunktionsgateway CASAMBI Netzwerk, L:100.8mm, B:73.7mm, H:29.25mm</t>
  </si>
  <si>
    <t>Ethernetbasierte Integration in ein Gebäudemanagement, L:20mm, B:65mm, H:35 mm</t>
  </si>
  <si>
    <t>16 frei programmierbare CASAMBI Szenen, L: 50.6mm , B: 50.6mm , H: 15 mm</t>
  </si>
  <si>
    <t>NTM.12W+</t>
  </si>
  <si>
    <t>Max. 12W, 350-700mA mit Kodierschalter einstellbar L: 155mm, B: 43mm, H: 30mm</t>
  </si>
  <si>
    <t>RSAL.32.ADA.W</t>
  </si>
  <si>
    <t>SAL.32.ADA.G</t>
  </si>
  <si>
    <t>SAL.32.ADA.S</t>
  </si>
  <si>
    <t>SAL.64.ADA.W</t>
  </si>
  <si>
    <t>SAL.64.ADA.G</t>
  </si>
  <si>
    <t>SAL.64.ADA.S</t>
  </si>
  <si>
    <t>DOSE.GRAU</t>
  </si>
  <si>
    <t>Dose IP 66 grau UV beständig 130x130x77mm, mit 3 Stopfbüchse und 2 Schlauchschellen</t>
  </si>
  <si>
    <t>106 x 67 x 28mm</t>
  </si>
  <si>
    <t>107 x 67 x 28mm</t>
  </si>
  <si>
    <t>108 x 67 x 28mm</t>
  </si>
  <si>
    <t>SAL 2016</t>
  </si>
  <si>
    <t>SAL 2032</t>
  </si>
  <si>
    <t>SAL 2064</t>
  </si>
  <si>
    <t>20 DALI Geräte</t>
  </si>
  <si>
    <t>Salvador DALI Serie 2016 unterstützt DALI D4i, DALI DT6 und DALI DT8</t>
  </si>
  <si>
    <t>Salvador DALI Serie 2032 unterstützt DALI D4i, DALI DT6 und DALI DT8</t>
  </si>
  <si>
    <t>Salvador DALI Serie 2064 unterstützt DALI D4i, DALI DT6 und DALI DT8</t>
  </si>
  <si>
    <t>PWM.1.2.BT.+</t>
  </si>
  <si>
    <t xml:space="preserve">LED PWM5 Dimmer max. 1200W programmierbar siehe Schema, L:70mm, B:50mm, H:38mm </t>
  </si>
  <si>
    <t>LED Steuermodul 2 Kanal 24V DC Dimmer L:100mm, B:35mm, H:18mm, max. 6A 150W</t>
  </si>
  <si>
    <t>LED PWM Dimmer max. 400W 1/2/3/4 Kanal programmierbar siehe Schema, L:44mm, B:44mm, H:23mm</t>
  </si>
  <si>
    <t>Timebackup Relais 1 Schliesser 10A oder Repeater 3 Std Ladung 72 Stunden Betrieb</t>
  </si>
  <si>
    <t>Backup Repeater Eurostecker Nach 6 Std Ladung 12 Stunden Betrieb</t>
  </si>
  <si>
    <t>DALI.ADA.W+</t>
  </si>
  <si>
    <t>DALI.ADA.G+</t>
  </si>
  <si>
    <t>DALI.ADA.S+</t>
  </si>
  <si>
    <t>2x4REL.4.T</t>
  </si>
  <si>
    <t>Raum Bezeichnung 1</t>
  </si>
  <si>
    <t>Raum Bezeichnung 2</t>
  </si>
  <si>
    <t>PROGRAMMIERUNG</t>
  </si>
  <si>
    <t>8T.BAT</t>
  </si>
  <si>
    <t>8 fach Taster Batterie</t>
  </si>
  <si>
    <t>ja</t>
  </si>
  <si>
    <t>Tast Modul 240V 8-fach TasterBatterie 1,5V AAA</t>
  </si>
  <si>
    <t>SP.W</t>
  </si>
  <si>
    <t>SP.G</t>
  </si>
  <si>
    <t>SP.S</t>
  </si>
  <si>
    <t>SP..W</t>
  </si>
  <si>
    <t>Swisspir 100-240V AC weiss</t>
  </si>
  <si>
    <t>Swisspir 100-240V AC grau</t>
  </si>
  <si>
    <t>Swisspir 100-240V AC schwarz</t>
  </si>
  <si>
    <t>DALI Broadcast default bis 30 Geräte (profiliert)</t>
  </si>
  <si>
    <t>DALI Broadcast default bis 25 Geräte (profiliert 1-4 Taster aktiv)</t>
  </si>
  <si>
    <t>DALI Broadcast default bis 50 Geräte, Antenne abgesetzt, profiliert</t>
  </si>
  <si>
    <t>4 DALI Broudcast default bis 100 Geräte 200mA (profiliert) &amp; je 1 Taster pro DALI</t>
  </si>
  <si>
    <t>2 x DALI Broadcast default bis 30 Geräte (profiliert)</t>
  </si>
  <si>
    <t>DALI mit Kabel Broudcast default bis 50 Geräte (profiliert)</t>
  </si>
  <si>
    <t>DALI 100-480V AC Broudcast default bis 20 Geräte (profiliert)</t>
  </si>
  <si>
    <t>DOSE grau, DALI 100-480V AC Broudcast default bis 20 Geräte (profiliert)</t>
  </si>
  <si>
    <t>55x55mm</t>
  </si>
  <si>
    <t>SWISS</t>
  </si>
  <si>
    <t>EUROPA</t>
  </si>
  <si>
    <t>TOUCH.60</t>
  </si>
  <si>
    <t>TOUCH.55</t>
  </si>
  <si>
    <t>1-8 Taster</t>
  </si>
  <si>
    <t>Touch Display 8 frei programmierbare Tasten SWISS 60x60mm</t>
  </si>
  <si>
    <t>Touch Display 8 fach, frei programmierbare Tasten EUROPA</t>
  </si>
  <si>
    <t>42.5x35.x20mm</t>
  </si>
  <si>
    <t>DALI.ASA</t>
  </si>
  <si>
    <t>bis 10 Geräte</t>
  </si>
  <si>
    <t>DALI mit Kabel Broudcast default bis 10 Geräte (profiliert)</t>
  </si>
  <si>
    <t>LIGA.AIR.TOUCH.IP54W</t>
  </si>
  <si>
    <t>LIGA.AIR.BOX.IP55.6</t>
  </si>
  <si>
    <t>LIGA.AIR.BOX.IP55.8S</t>
  </si>
  <si>
    <t>Touch Display IP54 im Feller NAP Gehäuse weiss,  IP54 L:87mm B:87mm H:54mm</t>
  </si>
  <si>
    <t>6 Taster, 6 LED, Aufputz robusto  B:86mm H:86mm T:82mm, Kabelverschraubung M20</t>
  </si>
  <si>
    <t>8 Taster, 8 LED, Aufputz B:86mm H:276mm T:48mm/ 59mm, Kabelv. M20, Schlüssel Kaba 8</t>
  </si>
  <si>
    <t>Stomsch. 3 Phasig 360°</t>
  </si>
  <si>
    <t>ADA.S</t>
  </si>
  <si>
    <t>SP.360.W+</t>
  </si>
  <si>
    <t>SP.360.G+</t>
  </si>
  <si>
    <t>SP.360.S+</t>
  </si>
  <si>
    <t>Swisspir Adapter Global Trac weiss 3 phasen Schiene, Drehbar 360°, schwenkbar 180°</t>
  </si>
  <si>
    <t>Swisspir Adapter Global Trac grau 3 phasen Schiene, Drehbar 360°, schwenkbar 180°</t>
  </si>
  <si>
    <t xml:space="preserve">Swisspir Adapter Global Trac schwarz 3 phasen Schiene, Drehbar 360°, schwenkbar 180° </t>
  </si>
  <si>
    <t>MONOP.W</t>
  </si>
  <si>
    <t>MONOP.S</t>
  </si>
  <si>
    <t>Monopoint, Farbe/Finish: weiss, RAL-Farbe: 9010, 16A, Ø 143mm H:36mm</t>
  </si>
  <si>
    <t>Monopoint, Farbe/Finish: schwarz, RAL-Farbe: 9011, 16A, Ø 143mm H:36mm</t>
  </si>
  <si>
    <t>NTM.12.700</t>
  </si>
  <si>
    <t>Max.12W, Konstandstrom 100-700mA einstellbar via NFCL: 135mm, B: 35mm, H: 20mm</t>
  </si>
  <si>
    <t>NTM.45.1400</t>
  </si>
  <si>
    <t>NTM.15.700</t>
  </si>
  <si>
    <t>NTM.EURO</t>
  </si>
  <si>
    <t>E27.TW</t>
  </si>
  <si>
    <t>E27.RGBW</t>
  </si>
  <si>
    <t>GU10</t>
  </si>
  <si>
    <t>Max.45W, Konstandstrom 500-1'400mA einstellbar via NFCL: 135mm, B: 35mm, H: 20mm</t>
  </si>
  <si>
    <t>Max.15W, Konstandstrom 100-700mA einstellbar via NFCL: 64.5mm, B: 44mm, H: 23mm Anschlussdrähte</t>
  </si>
  <si>
    <t>Max.18W, Konstandstrom 200-950mA einstellbar via NFCL: 122mm, B: 59mm, H: 42.5mm</t>
  </si>
  <si>
    <t>Fassung E 27, 100-240V AC, 8.2W, 640lm, 2400-6500K, CRI 89-95</t>
  </si>
  <si>
    <t>Fassung E27, 100-240V AC, 8.2W, 640lm, RGB + 2400–6500 K, CRI 89–95</t>
  </si>
  <si>
    <t>Fassung GU 10, 240V AC, 4.9W, 410lm, 2200-4000K, CRI &gt;90, 60 °</t>
  </si>
  <si>
    <t>DIM.300</t>
  </si>
  <si>
    <t>DIM.300.ZE</t>
  </si>
  <si>
    <t>Zugentlastung und Berührungsschutz zu LIGA.AIR.DIM.300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</si>
</sst>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0" borderId="9" xfId="0" applyFont="1" applyBorder="1" applyAlignment="1">
      <alignment horizontal="center"/>
    </xf>
    <xf numFmtId="4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8" xfId="0" applyBorder="1"/>
    <xf numFmtId="14" fontId="0" fillId="0" borderId="0" xfId="0" applyNumberFormat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4" fontId="11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6" fillId="3" borderId="7" xfId="0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14" fillId="0" borderId="10" xfId="0" applyNumberFormat="1" applyFont="1" applyBorder="1" applyAlignment="1">
      <alignment horizontal="right"/>
    </xf>
    <xf numFmtId="49" fontId="0" fillId="2" borderId="2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2" borderId="4" xfId="0" applyNumberFormat="1" applyFill="1" applyBorder="1" applyAlignment="1">
      <alignment horizontal="right"/>
    </xf>
    <xf numFmtId="4" fontId="1" fillId="4" borderId="17" xfId="0" applyNumberFormat="1" applyFont="1" applyFill="1" applyBorder="1" applyAlignment="1">
      <alignment horizontal="right"/>
    </xf>
    <xf numFmtId="4" fontId="0" fillId="5" borderId="17" xfId="0" applyNumberFormat="1" applyFill="1" applyBorder="1" applyAlignment="1">
      <alignment horizontal="right"/>
    </xf>
    <xf numFmtId="4" fontId="0" fillId="6" borderId="4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horizontal="center"/>
      <protection locked="0"/>
    </xf>
    <xf numFmtId="49" fontId="6" fillId="6" borderId="6" xfId="0" applyNumberFormat="1" applyFont="1" applyFill="1" applyBorder="1" applyAlignment="1" applyProtection="1">
      <alignment horizontal="center" vertical="center"/>
      <protection locked="0"/>
    </xf>
    <xf numFmtId="49" fontId="0" fillId="6" borderId="2" xfId="0" applyNumberFormat="1" applyFill="1" applyBorder="1" applyProtection="1">
      <protection locked="0"/>
    </xf>
    <xf numFmtId="14" fontId="0" fillId="6" borderId="2" xfId="0" applyNumberFormat="1" applyFill="1" applyBorder="1" applyProtection="1">
      <protection locked="0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right"/>
    </xf>
    <xf numFmtId="0" fontId="15" fillId="6" borderId="1" xfId="0" applyFont="1" applyFill="1" applyBorder="1" applyAlignment="1" applyProtection="1">
      <alignment horizontal="center"/>
      <protection locked="0"/>
    </xf>
    <xf numFmtId="4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4" borderId="16" xfId="0" applyNumberFormat="1" applyFont="1" applyFill="1" applyBorder="1" applyAlignment="1">
      <alignment horizontal="right"/>
    </xf>
    <xf numFmtId="4" fontId="0" fillId="2" borderId="0" xfId="0" applyNumberFormat="1" applyFill="1"/>
    <xf numFmtId="2" fontId="0" fillId="2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2" fontId="15" fillId="2" borderId="0" xfId="0" applyNumberFormat="1" applyFont="1" applyFill="1" applyAlignment="1">
      <alignment horizontal="right"/>
    </xf>
    <xf numFmtId="4" fontId="15" fillId="2" borderId="0" xfId="0" applyNumberFormat="1" applyFont="1" applyFill="1" applyAlignment="1">
      <alignment horizontal="righ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3" fontId="0" fillId="6" borderId="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3" fontId="0" fillId="2" borderId="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49" fontId="0" fillId="2" borderId="7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4" fontId="6" fillId="0" borderId="0" xfId="0" applyNumberFormat="1" applyFont="1" applyAlignment="1">
      <alignment horizontal="center" textRotation="90"/>
    </xf>
    <xf numFmtId="4" fontId="6" fillId="2" borderId="1" xfId="0" applyNumberFormat="1" applyFont="1" applyFill="1" applyBorder="1" applyAlignment="1">
      <alignment horizontal="center" textRotation="90"/>
    </xf>
    <xf numFmtId="4" fontId="12" fillId="3" borderId="0" xfId="0" applyNumberFormat="1" applyFont="1" applyFill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textRotation="90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microsoft.com/office/2007/relationships/hdphoto" Target="../media/hdphoto1.wdp"/><Relationship Id="rId26" Type="http://schemas.openxmlformats.org/officeDocument/2006/relationships/image" Target="../media/image25.png"/><Relationship Id="rId3" Type="http://schemas.openxmlformats.org/officeDocument/2006/relationships/image" Target="../media/image1.png"/><Relationship Id="rId21" Type="http://schemas.openxmlformats.org/officeDocument/2006/relationships/image" Target="../media/image20.png"/><Relationship Id="rId7" Type="http://schemas.openxmlformats.org/officeDocument/2006/relationships/image" Target="../media/image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4.png"/><Relationship Id="rId2" Type="http://schemas.openxmlformats.org/officeDocument/2006/relationships/image" Target="../media/image4.emf"/><Relationship Id="rId16" Type="http://schemas.openxmlformats.org/officeDocument/2006/relationships/image" Target="../media/image16.png"/><Relationship Id="rId20" Type="http://schemas.openxmlformats.org/officeDocument/2006/relationships/image" Target="../media/image19.png"/><Relationship Id="rId1" Type="http://schemas.openxmlformats.org/officeDocument/2006/relationships/image" Target="../media/image3.emf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4" Type="http://schemas.openxmlformats.org/officeDocument/2006/relationships/image" Target="../media/image5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1.emf"/><Relationship Id="rId27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13" Type="http://schemas.openxmlformats.org/officeDocument/2006/relationships/image" Target="../media/image2.png"/><Relationship Id="rId18" Type="http://schemas.openxmlformats.org/officeDocument/2006/relationships/image" Target="../media/image42.png"/><Relationship Id="rId3" Type="http://schemas.openxmlformats.org/officeDocument/2006/relationships/image" Target="../media/image29.emf"/><Relationship Id="rId7" Type="http://schemas.openxmlformats.org/officeDocument/2006/relationships/image" Target="../media/image33.png"/><Relationship Id="rId12" Type="http://schemas.openxmlformats.org/officeDocument/2006/relationships/image" Target="../media/image37.png"/><Relationship Id="rId17" Type="http://schemas.openxmlformats.org/officeDocument/2006/relationships/image" Target="../media/image41.jpeg"/><Relationship Id="rId2" Type="http://schemas.openxmlformats.org/officeDocument/2006/relationships/image" Target="../media/image4.emf"/><Relationship Id="rId16" Type="http://schemas.openxmlformats.org/officeDocument/2006/relationships/image" Target="../media/image40.png"/><Relationship Id="rId20" Type="http://schemas.openxmlformats.org/officeDocument/2006/relationships/image" Target="../media/image44.png"/><Relationship Id="rId1" Type="http://schemas.openxmlformats.org/officeDocument/2006/relationships/image" Target="../media/image28.emf"/><Relationship Id="rId6" Type="http://schemas.openxmlformats.org/officeDocument/2006/relationships/image" Target="../media/image32.png"/><Relationship Id="rId11" Type="http://schemas.openxmlformats.org/officeDocument/2006/relationships/image" Target="../media/image1.png"/><Relationship Id="rId5" Type="http://schemas.openxmlformats.org/officeDocument/2006/relationships/image" Target="../media/image31.png"/><Relationship Id="rId15" Type="http://schemas.openxmlformats.org/officeDocument/2006/relationships/image" Target="../media/image39.png"/><Relationship Id="rId10" Type="http://schemas.openxmlformats.org/officeDocument/2006/relationships/image" Target="../media/image36.png"/><Relationship Id="rId19" Type="http://schemas.openxmlformats.org/officeDocument/2006/relationships/image" Target="../media/image43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Relationship Id="rId14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13" Type="http://schemas.openxmlformats.org/officeDocument/2006/relationships/image" Target="../media/image51.png"/><Relationship Id="rId18" Type="http://schemas.openxmlformats.org/officeDocument/2006/relationships/image" Target="../media/image56.png"/><Relationship Id="rId26" Type="http://schemas.openxmlformats.org/officeDocument/2006/relationships/image" Target="../media/image63.png"/><Relationship Id="rId3" Type="http://schemas.openxmlformats.org/officeDocument/2006/relationships/image" Target="../media/image4.emf"/><Relationship Id="rId21" Type="http://schemas.openxmlformats.org/officeDocument/2006/relationships/image" Target="../media/image59.png"/><Relationship Id="rId7" Type="http://schemas.openxmlformats.org/officeDocument/2006/relationships/image" Target="../media/image47.png"/><Relationship Id="rId12" Type="http://schemas.openxmlformats.org/officeDocument/2006/relationships/image" Target="../media/image50.png"/><Relationship Id="rId17" Type="http://schemas.openxmlformats.org/officeDocument/2006/relationships/image" Target="../media/image55.png"/><Relationship Id="rId25" Type="http://schemas.openxmlformats.org/officeDocument/2006/relationships/image" Target="../media/image62.png"/><Relationship Id="rId2" Type="http://schemas.openxmlformats.org/officeDocument/2006/relationships/image" Target="../media/image28.emf"/><Relationship Id="rId16" Type="http://schemas.openxmlformats.org/officeDocument/2006/relationships/image" Target="../media/image54.png"/><Relationship Id="rId20" Type="http://schemas.openxmlformats.org/officeDocument/2006/relationships/image" Target="../media/image58.png"/><Relationship Id="rId1" Type="http://schemas.openxmlformats.org/officeDocument/2006/relationships/image" Target="../media/image45.png"/><Relationship Id="rId6" Type="http://schemas.openxmlformats.org/officeDocument/2006/relationships/image" Target="../media/image46.png"/><Relationship Id="rId11" Type="http://schemas.openxmlformats.org/officeDocument/2006/relationships/image" Target="../media/image2.png"/><Relationship Id="rId24" Type="http://schemas.openxmlformats.org/officeDocument/2006/relationships/image" Target="../media/image61.png"/><Relationship Id="rId5" Type="http://schemas.openxmlformats.org/officeDocument/2006/relationships/image" Target="../media/image30.png"/><Relationship Id="rId15" Type="http://schemas.openxmlformats.org/officeDocument/2006/relationships/image" Target="../media/image53.png"/><Relationship Id="rId23" Type="http://schemas.microsoft.com/office/2007/relationships/hdphoto" Target="../media/hdphoto2.wdp"/><Relationship Id="rId28" Type="http://schemas.openxmlformats.org/officeDocument/2006/relationships/image" Target="../media/image65.png"/><Relationship Id="rId10" Type="http://schemas.openxmlformats.org/officeDocument/2006/relationships/image" Target="../media/image1.png"/><Relationship Id="rId19" Type="http://schemas.openxmlformats.org/officeDocument/2006/relationships/image" Target="../media/image57.png"/><Relationship Id="rId4" Type="http://schemas.openxmlformats.org/officeDocument/2006/relationships/image" Target="../media/image29.emf"/><Relationship Id="rId9" Type="http://schemas.openxmlformats.org/officeDocument/2006/relationships/image" Target="../media/image49.png"/><Relationship Id="rId14" Type="http://schemas.openxmlformats.org/officeDocument/2006/relationships/image" Target="../media/image52.png"/><Relationship Id="rId22" Type="http://schemas.openxmlformats.org/officeDocument/2006/relationships/image" Target="../media/image60.png"/><Relationship Id="rId27" Type="http://schemas.openxmlformats.org/officeDocument/2006/relationships/image" Target="../media/image6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image" Target="../media/image71.png"/><Relationship Id="rId18" Type="http://schemas.openxmlformats.org/officeDocument/2006/relationships/image" Target="../media/image76.jpeg"/><Relationship Id="rId26" Type="http://schemas.openxmlformats.org/officeDocument/2006/relationships/image" Target="../media/image83.png"/><Relationship Id="rId3" Type="http://schemas.openxmlformats.org/officeDocument/2006/relationships/image" Target="../media/image4.emf"/><Relationship Id="rId21" Type="http://schemas.openxmlformats.org/officeDocument/2006/relationships/image" Target="../media/image78.png"/><Relationship Id="rId7" Type="http://schemas.openxmlformats.org/officeDocument/2006/relationships/image" Target="../media/image67.png"/><Relationship Id="rId12" Type="http://schemas.openxmlformats.org/officeDocument/2006/relationships/image" Target="../media/image70.png"/><Relationship Id="rId17" Type="http://schemas.openxmlformats.org/officeDocument/2006/relationships/image" Target="../media/image75.png"/><Relationship Id="rId25" Type="http://schemas.openxmlformats.org/officeDocument/2006/relationships/image" Target="../media/image82.png"/><Relationship Id="rId2" Type="http://schemas.openxmlformats.org/officeDocument/2006/relationships/image" Target="../media/image28.emf"/><Relationship Id="rId16" Type="http://schemas.openxmlformats.org/officeDocument/2006/relationships/image" Target="../media/image74.png"/><Relationship Id="rId20" Type="http://schemas.openxmlformats.org/officeDocument/2006/relationships/image" Target="../media/image42.png"/><Relationship Id="rId1" Type="http://schemas.openxmlformats.org/officeDocument/2006/relationships/image" Target="../media/image45.png"/><Relationship Id="rId6" Type="http://schemas.openxmlformats.org/officeDocument/2006/relationships/image" Target="../media/image66.png"/><Relationship Id="rId11" Type="http://schemas.openxmlformats.org/officeDocument/2006/relationships/image" Target="../media/image2.png"/><Relationship Id="rId24" Type="http://schemas.openxmlformats.org/officeDocument/2006/relationships/image" Target="../media/image81.png"/><Relationship Id="rId5" Type="http://schemas.openxmlformats.org/officeDocument/2006/relationships/image" Target="../media/image30.png"/><Relationship Id="rId15" Type="http://schemas.openxmlformats.org/officeDocument/2006/relationships/image" Target="../media/image73.png"/><Relationship Id="rId23" Type="http://schemas.openxmlformats.org/officeDocument/2006/relationships/image" Target="../media/image80.png"/><Relationship Id="rId10" Type="http://schemas.openxmlformats.org/officeDocument/2006/relationships/image" Target="../media/image1.png"/><Relationship Id="rId19" Type="http://schemas.openxmlformats.org/officeDocument/2006/relationships/image" Target="../media/image77.emf"/><Relationship Id="rId4" Type="http://schemas.openxmlformats.org/officeDocument/2006/relationships/image" Target="../media/image29.emf"/><Relationship Id="rId9" Type="http://schemas.openxmlformats.org/officeDocument/2006/relationships/image" Target="../media/image69.png"/><Relationship Id="rId14" Type="http://schemas.openxmlformats.org/officeDocument/2006/relationships/image" Target="../media/image72.png"/><Relationship Id="rId22" Type="http://schemas.openxmlformats.org/officeDocument/2006/relationships/image" Target="../media/image7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91107</xdr:colOff>
      <xdr:row>1</xdr:row>
      <xdr:rowOff>16980</xdr:rowOff>
    </xdr:from>
    <xdr:to>
      <xdr:col>2</xdr:col>
      <xdr:colOff>2601980</xdr:colOff>
      <xdr:row>1</xdr:row>
      <xdr:rowOff>535469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1650" y="207480"/>
          <a:ext cx="2510873" cy="518489"/>
        </a:xfrm>
        <a:prstGeom prst="rect">
          <a:avLst/>
        </a:prstGeom>
      </xdr:spPr>
    </xdr:pic>
    <xdr:clientData/>
  </xdr:twoCellAnchor>
  <xdr:twoCellAnchor editAs="oneCell">
    <xdr:from>
      <xdr:col>0</xdr:col>
      <xdr:colOff>8283</xdr:colOff>
      <xdr:row>0</xdr:row>
      <xdr:rowOff>149087</xdr:rowOff>
    </xdr:from>
    <xdr:to>
      <xdr:col>2</xdr:col>
      <xdr:colOff>7099</xdr:colOff>
      <xdr:row>2</xdr:row>
      <xdr:rowOff>77491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3" y="149087"/>
          <a:ext cx="2361016" cy="690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310963</xdr:colOff>
      <xdr:row>12</xdr:row>
      <xdr:rowOff>65554</xdr:rowOff>
    </xdr:from>
    <xdr:to>
      <xdr:col>2</xdr:col>
      <xdr:colOff>1108901</xdr:colOff>
      <xdr:row>12</xdr:row>
      <xdr:rowOff>785554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022" y="681878"/>
          <a:ext cx="79793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273984</xdr:colOff>
      <xdr:row>12</xdr:row>
      <xdr:rowOff>121584</xdr:rowOff>
    </xdr:from>
    <xdr:to>
      <xdr:col>25</xdr:col>
      <xdr:colOff>1040321</xdr:colOff>
      <xdr:row>12</xdr:row>
      <xdr:rowOff>841584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5308" y="737908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324970</xdr:colOff>
      <xdr:row>1</xdr:row>
      <xdr:rowOff>89646</xdr:rowOff>
    </xdr:from>
    <xdr:to>
      <xdr:col>2</xdr:col>
      <xdr:colOff>659874</xdr:colOff>
      <xdr:row>4</xdr:row>
      <xdr:rowOff>41272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1323" y="280146"/>
          <a:ext cx="2531257" cy="523126"/>
        </a:xfrm>
        <a:prstGeom prst="rect">
          <a:avLst/>
        </a:prstGeom>
      </xdr:spPr>
    </xdr:pic>
    <xdr:clientData/>
  </xdr:twoCellAnchor>
  <xdr:twoCellAnchor editAs="oneCell">
    <xdr:from>
      <xdr:col>26</xdr:col>
      <xdr:colOff>235324</xdr:colOff>
      <xdr:row>12</xdr:row>
      <xdr:rowOff>44823</xdr:rowOff>
    </xdr:from>
    <xdr:to>
      <xdr:col>26</xdr:col>
      <xdr:colOff>858977</xdr:colOff>
      <xdr:row>12</xdr:row>
      <xdr:rowOff>851647</xdr:rowOff>
    </xdr:to>
    <xdr:pic>
      <xdr:nvPicPr>
        <xdr:cNvPr id="14" name="Grafik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1559" y="2263588"/>
          <a:ext cx="623653" cy="8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291353</xdr:colOff>
      <xdr:row>12</xdr:row>
      <xdr:rowOff>11206</xdr:rowOff>
    </xdr:from>
    <xdr:to>
      <xdr:col>27</xdr:col>
      <xdr:colOff>963706</xdr:colOff>
      <xdr:row>12</xdr:row>
      <xdr:rowOff>858371</xdr:rowOff>
    </xdr:to>
    <xdr:pic>
      <xdr:nvPicPr>
        <xdr:cNvPr id="17" name="Grafik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2294" y="2229971"/>
          <a:ext cx="672353" cy="84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134473</xdr:colOff>
      <xdr:row>12</xdr:row>
      <xdr:rowOff>64895</xdr:rowOff>
    </xdr:from>
    <xdr:to>
      <xdr:col>9</xdr:col>
      <xdr:colOff>1098177</xdr:colOff>
      <xdr:row>12</xdr:row>
      <xdr:rowOff>851647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61297" y="2283660"/>
          <a:ext cx="963704" cy="786752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</xdr:row>
      <xdr:rowOff>33617</xdr:rowOff>
    </xdr:from>
    <xdr:to>
      <xdr:col>1</xdr:col>
      <xdr:colOff>189525</xdr:colOff>
      <xdr:row>4</xdr:row>
      <xdr:rowOff>152521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618" y="224117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12</xdr:row>
      <xdr:rowOff>47626</xdr:rowOff>
    </xdr:from>
    <xdr:to>
      <xdr:col>13</xdr:col>
      <xdr:colOff>952500</xdr:colOff>
      <xdr:row>12</xdr:row>
      <xdr:rowOff>856252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8AB1895-5E61-4B54-80F2-52827CFF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06225" y="2266951"/>
          <a:ext cx="828675" cy="808626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180976</xdr:colOff>
      <xdr:row>12</xdr:row>
      <xdr:rowOff>38101</xdr:rowOff>
    </xdr:from>
    <xdr:to>
      <xdr:col>14</xdr:col>
      <xdr:colOff>1038225</xdr:colOff>
      <xdr:row>12</xdr:row>
      <xdr:rowOff>824771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A5146291-C507-4B86-9E93-833DC4CC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011151" y="2257426"/>
          <a:ext cx="857249" cy="786670"/>
        </a:xfrm>
        <a:prstGeom prst="rect">
          <a:avLst/>
        </a:prstGeom>
      </xdr:spPr>
    </xdr:pic>
    <xdr:clientData/>
  </xdr:twoCellAnchor>
  <xdr:twoCellAnchor editAs="oneCell">
    <xdr:from>
      <xdr:col>3</xdr:col>
      <xdr:colOff>244928</xdr:colOff>
      <xdr:row>12</xdr:row>
      <xdr:rowOff>54430</xdr:rowOff>
    </xdr:from>
    <xdr:to>
      <xdr:col>3</xdr:col>
      <xdr:colOff>979715</xdr:colOff>
      <xdr:row>12</xdr:row>
      <xdr:rowOff>831098</xdr:rowOff>
    </xdr:to>
    <xdr:pic>
      <xdr:nvPicPr>
        <xdr:cNvPr id="23" name="Grafik 1">
          <a:extLst>
            <a:ext uri="{FF2B5EF4-FFF2-40B4-BE49-F238E27FC236}">
              <a16:creationId xmlns:a16="http://schemas.microsoft.com/office/drawing/2014/main" id="{3099144E-A217-42A3-8A0E-54CA25D3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4" t="4591" r="3500" b="4016"/>
        <a:stretch>
          <a:fillRect/>
        </a:stretch>
      </xdr:blipFill>
      <xdr:spPr bwMode="auto">
        <a:xfrm>
          <a:off x="5606142" y="2476501"/>
          <a:ext cx="734787" cy="776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258536</xdr:colOff>
      <xdr:row>12</xdr:row>
      <xdr:rowOff>68037</xdr:rowOff>
    </xdr:from>
    <xdr:to>
      <xdr:col>5</xdr:col>
      <xdr:colOff>1006929</xdr:colOff>
      <xdr:row>12</xdr:row>
      <xdr:rowOff>804293</xdr:rowOff>
    </xdr:to>
    <xdr:pic>
      <xdr:nvPicPr>
        <xdr:cNvPr id="25" name="Grafik 48">
          <a:extLst>
            <a:ext uri="{FF2B5EF4-FFF2-40B4-BE49-F238E27FC236}">
              <a16:creationId xmlns:a16="http://schemas.microsoft.com/office/drawing/2014/main" id="{B5F7AC6A-AAB1-4D05-AF46-C2B612CE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5" y="2490108"/>
          <a:ext cx="748393" cy="73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179227</xdr:colOff>
      <xdr:row>12</xdr:row>
      <xdr:rowOff>54429</xdr:rowOff>
    </xdr:from>
    <xdr:to>
      <xdr:col>6</xdr:col>
      <xdr:colOff>993321</xdr:colOff>
      <xdr:row>12</xdr:row>
      <xdr:rowOff>846610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6BBA172-D8C9-49A7-811A-A38C9176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296013" y="2476500"/>
          <a:ext cx="814094" cy="792181"/>
        </a:xfrm>
        <a:prstGeom prst="rect">
          <a:avLst/>
        </a:prstGeom>
      </xdr:spPr>
    </xdr:pic>
    <xdr:clientData/>
  </xdr:twoCellAnchor>
  <xdr:twoCellAnchor editAs="oneCell">
    <xdr:from>
      <xdr:col>7</xdr:col>
      <xdr:colOff>231322</xdr:colOff>
      <xdr:row>12</xdr:row>
      <xdr:rowOff>122467</xdr:rowOff>
    </xdr:from>
    <xdr:to>
      <xdr:col>7</xdr:col>
      <xdr:colOff>939551</xdr:colOff>
      <xdr:row>12</xdr:row>
      <xdr:rowOff>748394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4AE0EDC-1E51-4D6C-BB6A-78DB38D1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599965" y="2544538"/>
          <a:ext cx="708229" cy="625927"/>
        </a:xfrm>
        <a:prstGeom prst="rect">
          <a:avLst/>
        </a:prstGeom>
      </xdr:spPr>
    </xdr:pic>
    <xdr:clientData/>
  </xdr:twoCellAnchor>
  <xdr:twoCellAnchor editAs="oneCell">
    <xdr:from>
      <xdr:col>12</xdr:col>
      <xdr:colOff>54430</xdr:colOff>
      <xdr:row>12</xdr:row>
      <xdr:rowOff>81643</xdr:rowOff>
    </xdr:from>
    <xdr:to>
      <xdr:col>12</xdr:col>
      <xdr:colOff>1000358</xdr:colOff>
      <xdr:row>12</xdr:row>
      <xdr:rowOff>802822</xdr:rowOff>
    </xdr:to>
    <xdr:pic>
      <xdr:nvPicPr>
        <xdr:cNvPr id="26" name="Grafik 54">
          <a:extLst>
            <a:ext uri="{FF2B5EF4-FFF2-40B4-BE49-F238E27FC236}">
              <a16:creationId xmlns:a16="http://schemas.microsoft.com/office/drawing/2014/main" id="{01921B8C-E576-458E-B10F-4B12E848D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2359" y="2503714"/>
          <a:ext cx="945928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66261</xdr:colOff>
      <xdr:row>12</xdr:row>
      <xdr:rowOff>41414</xdr:rowOff>
    </xdr:from>
    <xdr:to>
      <xdr:col>10</xdr:col>
      <xdr:colOff>1159566</xdr:colOff>
      <xdr:row>12</xdr:row>
      <xdr:rowOff>861392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2349D684-74EF-48A1-83CC-48EB244B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118437" y="2450679"/>
          <a:ext cx="1093305" cy="819978"/>
        </a:xfrm>
        <a:prstGeom prst="rect">
          <a:avLst/>
        </a:prstGeom>
      </xdr:spPr>
    </xdr:pic>
    <xdr:clientData/>
  </xdr:twoCellAnchor>
  <xdr:twoCellAnchor editAs="oneCell">
    <xdr:from>
      <xdr:col>11</xdr:col>
      <xdr:colOff>88374</xdr:colOff>
      <xdr:row>12</xdr:row>
      <xdr:rowOff>41414</xdr:rowOff>
    </xdr:from>
    <xdr:to>
      <xdr:col>11</xdr:col>
      <xdr:colOff>1126435</xdr:colOff>
      <xdr:row>12</xdr:row>
      <xdr:rowOff>838236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B9E2B1E2-080D-4866-8B94-D1F40333D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436048" y="2451653"/>
          <a:ext cx="1038061" cy="796822"/>
        </a:xfrm>
        <a:prstGeom prst="rect">
          <a:avLst/>
        </a:prstGeom>
      </xdr:spPr>
    </xdr:pic>
    <xdr:clientData/>
  </xdr:twoCellAnchor>
  <xdr:twoCellAnchor editAs="oneCell">
    <xdr:from>
      <xdr:col>28</xdr:col>
      <xdr:colOff>82924</xdr:colOff>
      <xdr:row>12</xdr:row>
      <xdr:rowOff>194167</xdr:rowOff>
    </xdr:from>
    <xdr:to>
      <xdr:col>29</xdr:col>
      <xdr:colOff>3054</xdr:colOff>
      <xdr:row>12</xdr:row>
      <xdr:rowOff>831276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61476304-DE68-4EAE-93F5-6AEBC310A6CC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6585" b="97073" l="8676" r="89498">
                      <a14:foregroundMark x1="8676" y1="79512" x2="23288" y2="89512"/>
                      <a14:foregroundMark x1="23288" y1="89512" x2="42922" y2="95854"/>
                      <a14:foregroundMark x1="42922" y1="95854" x2="63470" y2="89512"/>
                      <a14:foregroundMark x1="63470" y1="89512" x2="91781" y2="13171"/>
                      <a14:foregroundMark x1="71525" y1="7291" x2="70776" y2="7073"/>
                      <a14:foregroundMark x1="91781" y1="13171" x2="72401" y2="7545"/>
                      <a14:foregroundMark x1="63733" y1="7736" x2="47489" y2="9268"/>
                      <a14:foregroundMark x1="70776" y1="7073" x2="70083" y2="7138"/>
                      <a14:foregroundMark x1="47489" y1="9268" x2="28311" y2="17561"/>
                      <a14:foregroundMark x1="28311" y1="17561" x2="9132" y2="80732"/>
                      <a14:foregroundMark x1="34247" y1="57073" x2="55251" y2="48049"/>
                      <a14:foregroundMark x1="55251" y1="48049" x2="37900" y2="57805"/>
                      <a14:foregroundMark x1="37900" y1="57805" x2="57078" y2="61463"/>
                      <a14:foregroundMark x1="69406" y1="46585" x2="52511" y2="71220"/>
                      <a14:foregroundMark x1="52511" y1="71220" x2="30594" y2="66341"/>
                      <a14:foregroundMark x1="30594" y1="66341" x2="30594" y2="53659"/>
                      <a14:foregroundMark x1="30594" y1="53659" x2="43379" y2="41707"/>
                      <a14:foregroundMark x1="43379" y1="41707" x2="65753" y2="44634"/>
                      <a14:foregroundMark x1="65753" y1="44634" x2="69406" y2="49512"/>
                      <a14:foregroundMark x1="42922" y1="66829" x2="51142" y2="64146"/>
                      <a14:foregroundMark x1="45205" y1="59268" x2="45662" y2="59268"/>
                      <a14:foregroundMark x1="40639" y1="61951" x2="41553" y2="58293"/>
                      <a14:foregroundMark x1="44292" y1="51951" x2="46119" y2="42195"/>
                      <a14:foregroundMark x1="49772" y1="7805" x2="58410" y2="7176"/>
                      <a14:foregroundMark x1="5936" y1="80244" x2="19178" y2="90244"/>
                      <a14:foregroundMark x1="19178" y1="90244" x2="40183" y2="94878"/>
                      <a14:foregroundMark x1="40183" y1="94878" x2="63470" y2="92927"/>
                      <a14:foregroundMark x1="63470" y1="92927" x2="65297" y2="87805"/>
                      <a14:foregroundMark x1="39726" y1="97073" x2="60731" y2="92439"/>
                      <a14:backgroundMark x1="67123" y1="7317" x2="64840" y2="8049"/>
                      <a14:backgroundMark x1="64840" y1="6585" x2="64384" y2="7805"/>
                      <a14:backgroundMark x1="64384" y1="6585" x2="63470" y2="756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5400000">
          <a:off x="26877816" y="2337957"/>
          <a:ext cx="637109" cy="1163983"/>
        </a:xfrm>
        <a:prstGeom prst="rect">
          <a:avLst/>
        </a:prstGeom>
      </xdr:spPr>
    </xdr:pic>
    <xdr:clientData/>
  </xdr:twoCellAnchor>
  <xdr:twoCellAnchor editAs="oneCell">
    <xdr:from>
      <xdr:col>15</xdr:col>
      <xdr:colOff>163287</xdr:colOff>
      <xdr:row>12</xdr:row>
      <xdr:rowOff>68037</xdr:rowOff>
    </xdr:from>
    <xdr:to>
      <xdr:col>15</xdr:col>
      <xdr:colOff>993321</xdr:colOff>
      <xdr:row>12</xdr:row>
      <xdr:rowOff>824524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BA9580D-E9A9-20B3-2C42-D30F2C2FC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546787" y="2490108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190500</xdr:colOff>
      <xdr:row>12</xdr:row>
      <xdr:rowOff>54428</xdr:rowOff>
    </xdr:from>
    <xdr:to>
      <xdr:col>17</xdr:col>
      <xdr:colOff>1020534</xdr:colOff>
      <xdr:row>12</xdr:row>
      <xdr:rowOff>810915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75B6E0E-C7B2-47CA-BD46-A0DF3F0CE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329571" y="2476499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18</xdr:col>
      <xdr:colOff>217715</xdr:colOff>
      <xdr:row>12</xdr:row>
      <xdr:rowOff>27214</xdr:rowOff>
    </xdr:from>
    <xdr:to>
      <xdr:col>18</xdr:col>
      <xdr:colOff>1115787</xdr:colOff>
      <xdr:row>12</xdr:row>
      <xdr:rowOff>861643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BC338299-90CE-EE5C-A4CA-839F75027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356786" y="2449285"/>
          <a:ext cx="898072" cy="834429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136073</xdr:colOff>
      <xdr:row>12</xdr:row>
      <xdr:rowOff>40822</xdr:rowOff>
    </xdr:from>
    <xdr:to>
      <xdr:col>19</xdr:col>
      <xdr:colOff>1006929</xdr:colOff>
      <xdr:row>12</xdr:row>
      <xdr:rowOff>831850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C7E2CC46-3505-6DFF-7E6B-5664422AA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5527002" y="2462893"/>
          <a:ext cx="870856" cy="791028"/>
        </a:xfrm>
        <a:prstGeom prst="rect">
          <a:avLst/>
        </a:prstGeom>
      </xdr:spPr>
    </xdr:pic>
    <xdr:clientData/>
  </xdr:twoCellAnchor>
  <xdr:twoCellAnchor editAs="oneCell">
    <xdr:from>
      <xdr:col>16</xdr:col>
      <xdr:colOff>204107</xdr:colOff>
      <xdr:row>12</xdr:row>
      <xdr:rowOff>68036</xdr:rowOff>
    </xdr:from>
    <xdr:to>
      <xdr:col>16</xdr:col>
      <xdr:colOff>1034141</xdr:colOff>
      <xdr:row>12</xdr:row>
      <xdr:rowOff>824523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A1361D24-3AC3-471C-92CE-E837BFA5D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839464" y="2490107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23</xdr:col>
      <xdr:colOff>157334</xdr:colOff>
      <xdr:row>12</xdr:row>
      <xdr:rowOff>23811</xdr:rowOff>
    </xdr:from>
    <xdr:to>
      <xdr:col>23</xdr:col>
      <xdr:colOff>1096226</xdr:colOff>
      <xdr:row>12</xdr:row>
      <xdr:rowOff>865348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3CBEC7E-E242-B024-35BD-07213EB7DF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67"/>
        <a:stretch/>
      </xdr:blipFill>
      <xdr:spPr bwMode="auto">
        <a:xfrm>
          <a:off x="26755897" y="2434827"/>
          <a:ext cx="938892" cy="84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246531</xdr:colOff>
      <xdr:row>12</xdr:row>
      <xdr:rowOff>11207</xdr:rowOff>
    </xdr:from>
    <xdr:to>
      <xdr:col>24</xdr:col>
      <xdr:colOff>930089</xdr:colOff>
      <xdr:row>12</xdr:row>
      <xdr:rowOff>819049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FC7961DD-5B92-2BFF-7089-91416FE8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981090" y="2420472"/>
          <a:ext cx="683558" cy="807842"/>
        </a:xfrm>
        <a:prstGeom prst="rect">
          <a:avLst/>
        </a:prstGeom>
      </xdr:spPr>
    </xdr:pic>
    <xdr:clientData/>
  </xdr:twoCellAnchor>
  <xdr:twoCellAnchor editAs="oneCell">
    <xdr:from>
      <xdr:col>29</xdr:col>
      <xdr:colOff>179294</xdr:colOff>
      <xdr:row>12</xdr:row>
      <xdr:rowOff>22411</xdr:rowOff>
    </xdr:from>
    <xdr:to>
      <xdr:col>29</xdr:col>
      <xdr:colOff>977601</xdr:colOff>
      <xdr:row>12</xdr:row>
      <xdr:rowOff>862734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583EAC13-0FF6-DBF0-E498-56E9A5562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133118" y="2431676"/>
          <a:ext cx="798307" cy="840323"/>
        </a:xfrm>
        <a:prstGeom prst="rect">
          <a:avLst/>
        </a:prstGeom>
      </xdr:spPr>
    </xdr:pic>
    <xdr:clientData/>
  </xdr:twoCellAnchor>
  <xdr:twoCellAnchor editAs="oneCell">
    <xdr:from>
      <xdr:col>30</xdr:col>
      <xdr:colOff>100854</xdr:colOff>
      <xdr:row>12</xdr:row>
      <xdr:rowOff>54880</xdr:rowOff>
    </xdr:from>
    <xdr:to>
      <xdr:col>30</xdr:col>
      <xdr:colOff>1030942</xdr:colOff>
      <xdr:row>12</xdr:row>
      <xdr:rowOff>818029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EBF4213-163F-E1C5-49B5-CF165212C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5298530" y="2464145"/>
          <a:ext cx="930088" cy="763149"/>
        </a:xfrm>
        <a:prstGeom prst="rect">
          <a:avLst/>
        </a:prstGeom>
      </xdr:spPr>
    </xdr:pic>
    <xdr:clientData/>
  </xdr:twoCellAnchor>
  <xdr:twoCellAnchor editAs="oneCell">
    <xdr:from>
      <xdr:col>20</xdr:col>
      <xdr:colOff>67235</xdr:colOff>
      <xdr:row>12</xdr:row>
      <xdr:rowOff>44823</xdr:rowOff>
    </xdr:from>
    <xdr:to>
      <xdr:col>20</xdr:col>
      <xdr:colOff>1114854</xdr:colOff>
      <xdr:row>12</xdr:row>
      <xdr:rowOff>835299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E88E12FB-9B49-D9D0-BBD8-072D67C9D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6557941" y="2454088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21</xdr:col>
      <xdr:colOff>89647</xdr:colOff>
      <xdr:row>12</xdr:row>
      <xdr:rowOff>56029</xdr:rowOff>
    </xdr:from>
    <xdr:to>
      <xdr:col>21</xdr:col>
      <xdr:colOff>1137266</xdr:colOff>
      <xdr:row>12</xdr:row>
      <xdr:rowOff>846505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2326469A-1E25-67DD-F597-127DB55DE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824206" y="2465294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22</xdr:col>
      <xdr:colOff>22412</xdr:colOff>
      <xdr:row>12</xdr:row>
      <xdr:rowOff>56030</xdr:rowOff>
    </xdr:from>
    <xdr:to>
      <xdr:col>22</xdr:col>
      <xdr:colOff>1070031</xdr:colOff>
      <xdr:row>12</xdr:row>
      <xdr:rowOff>846506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67725CBE-417C-8958-A9DB-9D5E81165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9000824" y="2465295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29756</xdr:colOff>
      <xdr:row>12</xdr:row>
      <xdr:rowOff>48684</xdr:rowOff>
    </xdr:from>
    <xdr:to>
      <xdr:col>8</xdr:col>
      <xdr:colOff>1200797</xdr:colOff>
      <xdr:row>12</xdr:row>
      <xdr:rowOff>840440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53F068F-275B-40C7-AD1C-99C6663C7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594227" y="2457949"/>
          <a:ext cx="1171041" cy="791756"/>
        </a:xfrm>
        <a:prstGeom prst="rect">
          <a:avLst/>
        </a:prstGeom>
      </xdr:spPr>
    </xdr:pic>
    <xdr:clientData/>
  </xdr:twoCellAnchor>
  <xdr:twoCellAnchor editAs="oneCell">
    <xdr:from>
      <xdr:col>4</xdr:col>
      <xdr:colOff>168089</xdr:colOff>
      <xdr:row>12</xdr:row>
      <xdr:rowOff>100854</xdr:rowOff>
    </xdr:from>
    <xdr:to>
      <xdr:col>4</xdr:col>
      <xdr:colOff>1075765</xdr:colOff>
      <xdr:row>12</xdr:row>
      <xdr:rowOff>795618</xdr:rowOff>
    </xdr:to>
    <xdr:pic>
      <xdr:nvPicPr>
        <xdr:cNvPr id="8" name="Grafik 43">
          <a:extLst>
            <a:ext uri="{FF2B5EF4-FFF2-40B4-BE49-F238E27FC236}">
              <a16:creationId xmlns:a16="http://schemas.microsoft.com/office/drawing/2014/main" id="{45802B45-75FC-42CB-AD48-9B77E5DF1895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6757148" y="2510119"/>
          <a:ext cx="907676" cy="69476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11</xdr:row>
      <xdr:rowOff>81243</xdr:rowOff>
    </xdr:from>
    <xdr:to>
      <xdr:col>20</xdr:col>
      <xdr:colOff>6150</xdr:colOff>
      <xdr:row>11</xdr:row>
      <xdr:rowOff>245431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1003500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273984</xdr:colOff>
      <xdr:row>11</xdr:row>
      <xdr:rowOff>121584</xdr:rowOff>
    </xdr:from>
    <xdr:to>
      <xdr:col>8</xdr:col>
      <xdr:colOff>278321</xdr:colOff>
      <xdr:row>12</xdr:row>
      <xdr:rowOff>3384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319368</xdr:colOff>
      <xdr:row>11</xdr:row>
      <xdr:rowOff>138953</xdr:rowOff>
    </xdr:from>
    <xdr:to>
      <xdr:col>19</xdr:col>
      <xdr:colOff>323705</xdr:colOff>
      <xdr:row>11</xdr:row>
      <xdr:rowOff>245991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766337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230281</xdr:colOff>
      <xdr:row>11</xdr:row>
      <xdr:rowOff>101974</xdr:rowOff>
    </xdr:from>
    <xdr:to>
      <xdr:col>5</xdr:col>
      <xdr:colOff>230281</xdr:colOff>
      <xdr:row>11</xdr:row>
      <xdr:rowOff>245076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268381</xdr:colOff>
      <xdr:row>11</xdr:row>
      <xdr:rowOff>90768</xdr:rowOff>
    </xdr:from>
    <xdr:to>
      <xdr:col>6</xdr:col>
      <xdr:colOff>268381</xdr:colOff>
      <xdr:row>11</xdr:row>
      <xdr:rowOff>243395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11</xdr:row>
      <xdr:rowOff>69948</xdr:rowOff>
    </xdr:from>
    <xdr:to>
      <xdr:col>20</xdr:col>
      <xdr:colOff>3312</xdr:colOff>
      <xdr:row>11</xdr:row>
      <xdr:rowOff>243029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0378" y="1146273"/>
          <a:ext cx="993912" cy="77315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11</xdr:row>
      <xdr:rowOff>76200</xdr:rowOff>
    </xdr:from>
    <xdr:to>
      <xdr:col>8</xdr:col>
      <xdr:colOff>1211594</xdr:colOff>
      <xdr:row>11</xdr:row>
      <xdr:rowOff>796200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24551" y="1152525"/>
          <a:ext cx="1173493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11</xdr:row>
      <xdr:rowOff>152400</xdr:rowOff>
    </xdr:from>
    <xdr:to>
      <xdr:col>7</xdr:col>
      <xdr:colOff>1100794</xdr:colOff>
      <xdr:row>11</xdr:row>
      <xdr:rowOff>723900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2975" y="1228725"/>
          <a:ext cx="986494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11</xdr:row>
      <xdr:rowOff>66675</xdr:rowOff>
    </xdr:from>
    <xdr:to>
      <xdr:col>6</xdr:col>
      <xdr:colOff>1254732</xdr:colOff>
      <xdr:row>11</xdr:row>
      <xdr:rowOff>786675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67100" y="1143000"/>
          <a:ext cx="1102332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11</xdr:row>
      <xdr:rowOff>57150</xdr:rowOff>
    </xdr:from>
    <xdr:to>
      <xdr:col>2</xdr:col>
      <xdr:colOff>997512</xdr:colOff>
      <xdr:row>11</xdr:row>
      <xdr:rowOff>777150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6800" y="1133475"/>
          <a:ext cx="749862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11</xdr:row>
      <xdr:rowOff>54348</xdr:rowOff>
    </xdr:from>
    <xdr:to>
      <xdr:col>5</xdr:col>
      <xdr:colOff>979939</xdr:colOff>
      <xdr:row>11</xdr:row>
      <xdr:rowOff>838373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81950" y="2083173"/>
          <a:ext cx="837064" cy="784025"/>
        </a:xfrm>
        <a:prstGeom prst="rect">
          <a:avLst/>
        </a:prstGeom>
      </xdr:spPr>
    </xdr:pic>
    <xdr:clientData/>
  </xdr:twoCellAnchor>
  <xdr:oneCellAnchor>
    <xdr:from>
      <xdr:col>11</xdr:col>
      <xdr:colOff>319368</xdr:colOff>
      <xdr:row>11</xdr:row>
      <xdr:rowOff>138953</xdr:rowOff>
    </xdr:from>
    <xdr:ext cx="4337" cy="107038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00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295276</xdr:colOff>
      <xdr:row>11</xdr:row>
      <xdr:rowOff>57150</xdr:rowOff>
    </xdr:from>
    <xdr:ext cx="726761" cy="720000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06001" y="1133475"/>
          <a:ext cx="726761" cy="720000"/>
        </a:xfrm>
        <a:prstGeom prst="rect">
          <a:avLst/>
        </a:prstGeom>
      </xdr:spPr>
    </xdr:pic>
    <xdr:clientData/>
  </xdr:oneCellAnchor>
  <xdr:oneCellAnchor>
    <xdr:from>
      <xdr:col>8</xdr:col>
      <xdr:colOff>273984</xdr:colOff>
      <xdr:row>13</xdr:row>
      <xdr:rowOff>121584</xdr:rowOff>
    </xdr:from>
    <xdr:ext cx="4337" cy="758100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14</xdr:row>
      <xdr:rowOff>121584</xdr:rowOff>
    </xdr:from>
    <xdr:ext cx="4337" cy="758100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15</xdr:row>
      <xdr:rowOff>121584</xdr:rowOff>
    </xdr:from>
    <xdr:ext cx="4337" cy="758100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16</xdr:row>
      <xdr:rowOff>121584</xdr:rowOff>
    </xdr:from>
    <xdr:ext cx="4337" cy="758100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17</xdr:row>
      <xdr:rowOff>121584</xdr:rowOff>
    </xdr:from>
    <xdr:ext cx="4337" cy="758100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18</xdr:row>
      <xdr:rowOff>121584</xdr:rowOff>
    </xdr:from>
    <xdr:ext cx="4337" cy="758100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19</xdr:row>
      <xdr:rowOff>121584</xdr:rowOff>
    </xdr:from>
    <xdr:ext cx="4337" cy="758100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20</xdr:row>
      <xdr:rowOff>121584</xdr:rowOff>
    </xdr:from>
    <xdr:ext cx="4337" cy="758100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21</xdr:row>
      <xdr:rowOff>121584</xdr:rowOff>
    </xdr:from>
    <xdr:ext cx="4337" cy="758100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22</xdr:row>
      <xdr:rowOff>121584</xdr:rowOff>
    </xdr:from>
    <xdr:ext cx="4337" cy="758100"/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23</xdr:row>
      <xdr:rowOff>121584</xdr:rowOff>
    </xdr:from>
    <xdr:ext cx="4337" cy="758100"/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342900</xdr:colOff>
      <xdr:row>1</xdr:row>
      <xdr:rowOff>6803</xdr:rowOff>
    </xdr:from>
    <xdr:to>
      <xdr:col>2</xdr:col>
      <xdr:colOff>673882</xdr:colOff>
      <xdr:row>3</xdr:row>
      <xdr:rowOff>148929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7257" y="197303"/>
          <a:ext cx="2535339" cy="523126"/>
        </a:xfrm>
        <a:prstGeom prst="rect">
          <a:avLst/>
        </a:prstGeom>
      </xdr:spPr>
    </xdr:pic>
    <xdr:clientData/>
  </xdr:twoCellAnchor>
  <xdr:twoCellAnchor editAs="oneCell">
    <xdr:from>
      <xdr:col>15</xdr:col>
      <xdr:colOff>246531</xdr:colOff>
      <xdr:row>11</xdr:row>
      <xdr:rowOff>65284</xdr:rowOff>
    </xdr:from>
    <xdr:to>
      <xdr:col>15</xdr:col>
      <xdr:colOff>1053354</xdr:colOff>
      <xdr:row>11</xdr:row>
      <xdr:rowOff>843995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130619" y="2093549"/>
          <a:ext cx="806823" cy="77871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102453</xdr:rowOff>
    </xdr:from>
    <xdr:to>
      <xdr:col>1</xdr:col>
      <xdr:colOff>231146</xdr:colOff>
      <xdr:row>4</xdr:row>
      <xdr:rowOff>30857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235" y="102453"/>
          <a:ext cx="2368268" cy="690404"/>
        </a:xfrm>
        <a:prstGeom prst="rect">
          <a:avLst/>
        </a:prstGeom>
      </xdr:spPr>
    </xdr:pic>
    <xdr:clientData/>
  </xdr:twoCellAnchor>
  <xdr:oneCellAnchor>
    <xdr:from>
      <xdr:col>15</xdr:col>
      <xdr:colOff>319368</xdr:colOff>
      <xdr:row>11</xdr:row>
      <xdr:rowOff>138953</xdr:rowOff>
    </xdr:from>
    <xdr:ext cx="4337" cy="107038"/>
    <xdr:pic>
      <xdr:nvPicPr>
        <xdr:cNvPr id="33" name="Grafik 32">
          <a:extLst>
            <a:ext uri="{FF2B5EF4-FFF2-40B4-BE49-F238E27FC236}">
              <a16:creationId xmlns:a16="http://schemas.microsoft.com/office/drawing/2014/main" id="{EB514007-0E0C-4062-A593-FD1DEC0B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2868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212912</xdr:colOff>
      <xdr:row>11</xdr:row>
      <xdr:rowOff>67236</xdr:rowOff>
    </xdr:from>
    <xdr:ext cx="861769" cy="784411"/>
    <xdr:pic>
      <xdr:nvPicPr>
        <xdr:cNvPr id="35" name="Grafik 34">
          <a:extLst>
            <a:ext uri="{FF2B5EF4-FFF2-40B4-BE49-F238E27FC236}">
              <a16:creationId xmlns:a16="http://schemas.microsoft.com/office/drawing/2014/main" id="{F089953A-6CE7-46F8-96F3-F75F744E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86412" y="2095501"/>
          <a:ext cx="861769" cy="784411"/>
        </a:xfrm>
        <a:prstGeom prst="rect">
          <a:avLst/>
        </a:prstGeom>
      </xdr:spPr>
    </xdr:pic>
    <xdr:clientData/>
  </xdr:oneCellAnchor>
  <xdr:twoCellAnchor editAs="oneCell">
    <xdr:from>
      <xdr:col>19</xdr:col>
      <xdr:colOff>201707</xdr:colOff>
      <xdr:row>11</xdr:row>
      <xdr:rowOff>47372</xdr:rowOff>
    </xdr:from>
    <xdr:to>
      <xdr:col>19</xdr:col>
      <xdr:colOff>1120589</xdr:colOff>
      <xdr:row>11</xdr:row>
      <xdr:rowOff>863726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010503-38AC-4D13-A52A-4473572DD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775207" y="2075637"/>
          <a:ext cx="918882" cy="816354"/>
        </a:xfrm>
        <a:prstGeom prst="rect">
          <a:avLst/>
        </a:prstGeom>
      </xdr:spPr>
    </xdr:pic>
    <xdr:clientData/>
  </xdr:twoCellAnchor>
  <xdr:oneCellAnchor>
    <xdr:from>
      <xdr:col>17</xdr:col>
      <xdr:colOff>319368</xdr:colOff>
      <xdr:row>11</xdr:row>
      <xdr:rowOff>138953</xdr:rowOff>
    </xdr:from>
    <xdr:ext cx="4337" cy="107038"/>
    <xdr:pic>
      <xdr:nvPicPr>
        <xdr:cNvPr id="36" name="Grafik 35">
          <a:extLst>
            <a:ext uri="{FF2B5EF4-FFF2-40B4-BE49-F238E27FC236}">
              <a16:creationId xmlns:a16="http://schemas.microsoft.com/office/drawing/2014/main" id="{236A88E0-FE72-458E-A0FE-01EC2A32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7574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201707</xdr:colOff>
      <xdr:row>11</xdr:row>
      <xdr:rowOff>47372</xdr:rowOff>
    </xdr:from>
    <xdr:ext cx="918882" cy="816354"/>
    <xdr:pic>
      <xdr:nvPicPr>
        <xdr:cNvPr id="39" name="Grafik 38">
          <a:extLst>
            <a:ext uri="{FF2B5EF4-FFF2-40B4-BE49-F238E27FC236}">
              <a16:creationId xmlns:a16="http://schemas.microsoft.com/office/drawing/2014/main" id="{31EF88B0-C3EC-4279-A10D-3C51F8F84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119913" y="2075637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4</xdr:col>
      <xdr:colOff>161925</xdr:colOff>
      <xdr:row>11</xdr:row>
      <xdr:rowOff>85725</xdr:rowOff>
    </xdr:from>
    <xdr:to>
      <xdr:col>4</xdr:col>
      <xdr:colOff>968523</xdr:colOff>
      <xdr:row>11</xdr:row>
      <xdr:rowOff>838200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CD1562C-2A9B-46AE-BC12-58A9633D5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53225" y="2114550"/>
          <a:ext cx="806598" cy="752475"/>
        </a:xfrm>
        <a:prstGeom prst="rect">
          <a:avLst/>
        </a:prstGeom>
      </xdr:spPr>
    </xdr:pic>
    <xdr:clientData/>
  </xdr:twoCellAnchor>
  <xdr:oneCellAnchor>
    <xdr:from>
      <xdr:col>16</xdr:col>
      <xdr:colOff>176893</xdr:colOff>
      <xdr:row>11</xdr:row>
      <xdr:rowOff>54429</xdr:rowOff>
    </xdr:from>
    <xdr:ext cx="918882" cy="816354"/>
    <xdr:pic>
      <xdr:nvPicPr>
        <xdr:cNvPr id="41" name="Grafik 40">
          <a:extLst>
            <a:ext uri="{FF2B5EF4-FFF2-40B4-BE49-F238E27FC236}">
              <a16:creationId xmlns:a16="http://schemas.microsoft.com/office/drawing/2014/main" id="{9B6C6DDC-1CCE-4DF2-A44A-7AF0564A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124714" y="2286000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13</xdr:col>
      <xdr:colOff>136072</xdr:colOff>
      <xdr:row>11</xdr:row>
      <xdr:rowOff>54428</xdr:rowOff>
    </xdr:from>
    <xdr:to>
      <xdr:col>13</xdr:col>
      <xdr:colOff>993322</xdr:colOff>
      <xdr:row>11</xdr:row>
      <xdr:rowOff>810825</xdr:rowOff>
    </xdr:to>
    <xdr:pic>
      <xdr:nvPicPr>
        <xdr:cNvPr id="42" name="Grafik 38">
          <a:extLst>
            <a:ext uri="{FF2B5EF4-FFF2-40B4-BE49-F238E27FC236}">
              <a16:creationId xmlns:a16="http://schemas.microsoft.com/office/drawing/2014/main" id="{2FD43EE2-1F0B-4C42-9B94-B8D8D5504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8322" y="2285999"/>
          <a:ext cx="857250" cy="75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11</xdr:row>
      <xdr:rowOff>81643</xdr:rowOff>
    </xdr:from>
    <xdr:to>
      <xdr:col>3</xdr:col>
      <xdr:colOff>1088572</xdr:colOff>
      <xdr:row>11</xdr:row>
      <xdr:rowOff>841534</xdr:rowOff>
    </xdr:to>
    <xdr:pic>
      <xdr:nvPicPr>
        <xdr:cNvPr id="43" name="Grafik 75">
          <a:extLst>
            <a:ext uri="{FF2B5EF4-FFF2-40B4-BE49-F238E27FC236}">
              <a16:creationId xmlns:a16="http://schemas.microsoft.com/office/drawing/2014/main" id="{3F127A7C-8CAB-477C-8FFE-7C87FB9E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6464" y="2313214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149679</xdr:colOff>
      <xdr:row>11</xdr:row>
      <xdr:rowOff>95250</xdr:rowOff>
    </xdr:from>
    <xdr:to>
      <xdr:col>12</xdr:col>
      <xdr:colOff>1143001</xdr:colOff>
      <xdr:row>11</xdr:row>
      <xdr:rowOff>855141</xdr:rowOff>
    </xdr:to>
    <xdr:pic>
      <xdr:nvPicPr>
        <xdr:cNvPr id="45" name="Grafik 75">
          <a:extLst>
            <a:ext uri="{FF2B5EF4-FFF2-40B4-BE49-F238E27FC236}">
              <a16:creationId xmlns:a16="http://schemas.microsoft.com/office/drawing/2014/main" id="{55033AF9-0745-4947-9341-582A69287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1929" y="2326821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18</xdr:col>
      <xdr:colOff>163286</xdr:colOff>
      <xdr:row>11</xdr:row>
      <xdr:rowOff>27214</xdr:rowOff>
    </xdr:from>
    <xdr:ext cx="918882" cy="816354"/>
    <xdr:pic>
      <xdr:nvPicPr>
        <xdr:cNvPr id="46" name="Grafik 45">
          <a:extLst>
            <a:ext uri="{FF2B5EF4-FFF2-40B4-BE49-F238E27FC236}">
              <a16:creationId xmlns:a16="http://schemas.microsoft.com/office/drawing/2014/main" id="{AE93B1AF-B7AD-4830-81C2-DF4D26ED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866679" y="2258785"/>
          <a:ext cx="918882" cy="816354"/>
        </a:xfrm>
        <a:prstGeom prst="rect">
          <a:avLst/>
        </a:prstGeom>
      </xdr:spPr>
    </xdr:pic>
    <xdr:clientData/>
  </xdr:oneCellAnchor>
  <xdr:oneCellAnchor>
    <xdr:from>
      <xdr:col>9</xdr:col>
      <xdr:colOff>273984</xdr:colOff>
      <xdr:row>11</xdr:row>
      <xdr:rowOff>121584</xdr:rowOff>
    </xdr:from>
    <xdr:ext cx="4337" cy="765028"/>
    <xdr:pic>
      <xdr:nvPicPr>
        <xdr:cNvPr id="47" name="Grafik 46">
          <a:extLst>
            <a:ext uri="{FF2B5EF4-FFF2-40B4-BE49-F238E27FC236}">
              <a16:creationId xmlns:a16="http://schemas.microsoft.com/office/drawing/2014/main" id="{59C2AEE5-BC2C-4FE5-A4A9-F7A11DFE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1802" y="2338311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34637</xdr:colOff>
      <xdr:row>11</xdr:row>
      <xdr:rowOff>121228</xdr:rowOff>
    </xdr:from>
    <xdr:to>
      <xdr:col>9</xdr:col>
      <xdr:colOff>1208130</xdr:colOff>
      <xdr:row>11</xdr:row>
      <xdr:rowOff>841228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10C4A7DA-0C0C-4D5D-8062-3564FB850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19364" y="2337955"/>
          <a:ext cx="1173493" cy="72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155864</xdr:colOff>
      <xdr:row>11</xdr:row>
      <xdr:rowOff>34636</xdr:rowOff>
    </xdr:from>
    <xdr:to>
      <xdr:col>14</xdr:col>
      <xdr:colOff>1028517</xdr:colOff>
      <xdr:row>11</xdr:row>
      <xdr:rowOff>848591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35001A72-E2E9-45BE-8B70-15371E267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028228" y="2251363"/>
          <a:ext cx="872653" cy="813955"/>
        </a:xfrm>
        <a:prstGeom prst="rect">
          <a:avLst/>
        </a:prstGeom>
      </xdr:spPr>
    </xdr:pic>
    <xdr:clientData/>
  </xdr:twoCellAnchor>
  <xdr:oneCellAnchor>
    <xdr:from>
      <xdr:col>10</xdr:col>
      <xdr:colOff>273984</xdr:colOff>
      <xdr:row>11</xdr:row>
      <xdr:rowOff>121584</xdr:rowOff>
    </xdr:from>
    <xdr:ext cx="4337" cy="765028"/>
    <xdr:pic>
      <xdr:nvPicPr>
        <xdr:cNvPr id="32" name="Grafik 31">
          <a:extLst>
            <a:ext uri="{FF2B5EF4-FFF2-40B4-BE49-F238E27FC236}">
              <a16:creationId xmlns:a16="http://schemas.microsoft.com/office/drawing/2014/main" id="{9BB1BF83-E042-44EB-9F77-19082110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5460" y="2337889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212914</xdr:colOff>
      <xdr:row>11</xdr:row>
      <xdr:rowOff>44823</xdr:rowOff>
    </xdr:from>
    <xdr:to>
      <xdr:col>10</xdr:col>
      <xdr:colOff>839808</xdr:colOff>
      <xdr:row>11</xdr:row>
      <xdr:rowOff>851646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4217D82E-F3D3-D38F-D6F4-8BAC1D585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343532" y="2263588"/>
          <a:ext cx="626894" cy="8068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34</xdr:row>
      <xdr:rowOff>161924</xdr:rowOff>
    </xdr:from>
    <xdr:to>
      <xdr:col>2</xdr:col>
      <xdr:colOff>17835</xdr:colOff>
      <xdr:row>40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656010" cy="1047751"/>
        </a:xfrm>
        <a:prstGeom prst="rect">
          <a:avLst/>
        </a:prstGeom>
      </xdr:spPr>
    </xdr:pic>
    <xdr:clientData/>
  </xdr:twoCellAnchor>
  <xdr:twoCellAnchor editAs="oneCell">
    <xdr:from>
      <xdr:col>17</xdr:col>
      <xdr:colOff>156882</xdr:colOff>
      <xdr:row>12</xdr:row>
      <xdr:rowOff>81243</xdr:rowOff>
    </xdr:from>
    <xdr:to>
      <xdr:col>17</xdr:col>
      <xdr:colOff>160257</xdr:colOff>
      <xdr:row>12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6150" cy="164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13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319368</xdr:colOff>
      <xdr:row>12</xdr:row>
      <xdr:rowOff>138953</xdr:rowOff>
    </xdr:from>
    <xdr:to>
      <xdr:col>7</xdr:col>
      <xdr:colOff>323705</xdr:colOff>
      <xdr:row>12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230281</xdr:colOff>
      <xdr:row>12</xdr:row>
      <xdr:rowOff>101974</xdr:rowOff>
    </xdr:from>
    <xdr:to>
      <xdr:col>3</xdr:col>
      <xdr:colOff>230281</xdr:colOff>
      <xdr:row>12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143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268381</xdr:colOff>
      <xdr:row>12</xdr:row>
      <xdr:rowOff>90768</xdr:rowOff>
    </xdr:from>
    <xdr:to>
      <xdr:col>4</xdr:col>
      <xdr:colOff>268381</xdr:colOff>
      <xdr:row>12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152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12</xdr:row>
      <xdr:rowOff>69948</xdr:rowOff>
    </xdr:from>
    <xdr:to>
      <xdr:col>26</xdr:col>
      <xdr:colOff>3312</xdr:colOff>
      <xdr:row>12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73081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12</xdr:row>
      <xdr:rowOff>76200</xdr:rowOff>
    </xdr:from>
    <xdr:to>
      <xdr:col>5</xdr:col>
      <xdr:colOff>838200</xdr:colOff>
      <xdr:row>12</xdr:row>
      <xdr:rowOff>821633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57150</xdr:rowOff>
    </xdr:from>
    <xdr:to>
      <xdr:col>2</xdr:col>
      <xdr:colOff>1181641</xdr:colOff>
      <xdr:row>12</xdr:row>
      <xdr:rowOff>777150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6032" y="2642507"/>
          <a:ext cx="1114966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12</xdr:row>
      <xdr:rowOff>38100</xdr:rowOff>
    </xdr:from>
    <xdr:to>
      <xdr:col>3</xdr:col>
      <xdr:colOff>1163211</xdr:colOff>
      <xdr:row>12</xdr:row>
      <xdr:rowOff>758100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19325" y="1114425"/>
          <a:ext cx="1010811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12</xdr:row>
      <xdr:rowOff>104775</xdr:rowOff>
    </xdr:from>
    <xdr:to>
      <xdr:col>4</xdr:col>
      <xdr:colOff>1232951</xdr:colOff>
      <xdr:row>12</xdr:row>
      <xdr:rowOff>824775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95675" y="1181100"/>
          <a:ext cx="1051976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12</xdr:row>
      <xdr:rowOff>19050</xdr:rowOff>
    </xdr:from>
    <xdr:to>
      <xdr:col>6</xdr:col>
      <xdr:colOff>876300</xdr:colOff>
      <xdr:row>12</xdr:row>
      <xdr:rowOff>847725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10300" y="1095375"/>
          <a:ext cx="55245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333374</xdr:colOff>
      <xdr:row>12</xdr:row>
      <xdr:rowOff>57149</xdr:rowOff>
    </xdr:from>
    <xdr:to>
      <xdr:col>7</xdr:col>
      <xdr:colOff>857249</xdr:colOff>
      <xdr:row>12</xdr:row>
      <xdr:rowOff>842962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67599" y="1133474"/>
          <a:ext cx="523875" cy="785813"/>
        </a:xfrm>
        <a:prstGeom prst="rect">
          <a:avLst/>
        </a:prstGeom>
      </xdr:spPr>
    </xdr:pic>
    <xdr:clientData/>
  </xdr:twoCellAnchor>
  <xdr:oneCellAnchor>
    <xdr:from>
      <xdr:col>6</xdr:col>
      <xdr:colOff>273984</xdr:colOff>
      <xdr:row>14</xdr:row>
      <xdr:rowOff>121584</xdr:rowOff>
    </xdr:from>
    <xdr:ext cx="4337" cy="759756"/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955" y="3382496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15</xdr:row>
      <xdr:rowOff>121584</xdr:rowOff>
    </xdr:from>
    <xdr:ext cx="4337" cy="759756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16</xdr:row>
      <xdr:rowOff>121584</xdr:rowOff>
    </xdr:from>
    <xdr:ext cx="4337" cy="759756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17</xdr:row>
      <xdr:rowOff>121584</xdr:rowOff>
    </xdr:from>
    <xdr:ext cx="4337" cy="759756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18</xdr:row>
      <xdr:rowOff>121584</xdr:rowOff>
    </xdr:from>
    <xdr:ext cx="4337" cy="759756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19</xdr:row>
      <xdr:rowOff>121584</xdr:rowOff>
    </xdr:from>
    <xdr:ext cx="4337" cy="759756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20</xdr:row>
      <xdr:rowOff>121584</xdr:rowOff>
    </xdr:from>
    <xdr:ext cx="4337" cy="759756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21</xdr:row>
      <xdr:rowOff>121584</xdr:rowOff>
    </xdr:from>
    <xdr:ext cx="4337" cy="759756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22</xdr:row>
      <xdr:rowOff>121584</xdr:rowOff>
    </xdr:from>
    <xdr:ext cx="4337" cy="759756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23</xdr:row>
      <xdr:rowOff>121584</xdr:rowOff>
    </xdr:from>
    <xdr:ext cx="4337" cy="759756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24</xdr:row>
      <xdr:rowOff>121584</xdr:rowOff>
    </xdr:from>
    <xdr:ext cx="4337" cy="759756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350794</xdr:colOff>
      <xdr:row>1</xdr:row>
      <xdr:rowOff>140804</xdr:rowOff>
    </xdr:from>
    <xdr:to>
      <xdr:col>2</xdr:col>
      <xdr:colOff>678877</xdr:colOff>
      <xdr:row>4</xdr:row>
      <xdr:rowOff>92430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7147" y="331304"/>
          <a:ext cx="2524436" cy="523126"/>
        </a:xfrm>
        <a:prstGeom prst="rect">
          <a:avLst/>
        </a:prstGeom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12</xdr:row>
      <xdr:rowOff>193884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56030</xdr:rowOff>
    </xdr:from>
    <xdr:to>
      <xdr:col>1</xdr:col>
      <xdr:colOff>155907</xdr:colOff>
      <xdr:row>4</xdr:row>
      <xdr:rowOff>174934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46530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17</xdr:col>
      <xdr:colOff>65786</xdr:colOff>
      <xdr:row>12</xdr:row>
      <xdr:rowOff>33618</xdr:rowOff>
    </xdr:from>
    <xdr:to>
      <xdr:col>17</xdr:col>
      <xdr:colOff>1233426</xdr:colOff>
      <xdr:row>12</xdr:row>
      <xdr:rowOff>795617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1FD87130-0FB3-4349-BFB9-49137620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903374" y="2610971"/>
          <a:ext cx="1167640" cy="761999"/>
        </a:xfrm>
        <a:prstGeom prst="rect">
          <a:avLst/>
        </a:prstGeom>
      </xdr:spPr>
    </xdr:pic>
    <xdr:clientData/>
  </xdr:twoCellAnchor>
  <xdr:twoCellAnchor editAs="oneCell">
    <xdr:from>
      <xdr:col>18</xdr:col>
      <xdr:colOff>112059</xdr:colOff>
      <xdr:row>12</xdr:row>
      <xdr:rowOff>100853</xdr:rowOff>
    </xdr:from>
    <xdr:to>
      <xdr:col>18</xdr:col>
      <xdr:colOff>1253034</xdr:colOff>
      <xdr:row>12</xdr:row>
      <xdr:rowOff>856973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16B9F4C-B6FD-4849-BC14-C0DCEFB48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30265" y="2487706"/>
          <a:ext cx="1142496" cy="7561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117335</xdr:colOff>
      <xdr:row>12</xdr:row>
      <xdr:rowOff>44824</xdr:rowOff>
    </xdr:from>
    <xdr:to>
      <xdr:col>19</xdr:col>
      <xdr:colOff>1252479</xdr:colOff>
      <xdr:row>12</xdr:row>
      <xdr:rowOff>862854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3961FC87-76D3-4E31-98A3-70ECE2E8C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480878" y="2612433"/>
          <a:ext cx="1135144" cy="818030"/>
        </a:xfrm>
        <a:prstGeom prst="rect">
          <a:avLst/>
        </a:prstGeom>
      </xdr:spPr>
    </xdr:pic>
    <xdr:clientData/>
  </xdr:twoCellAnchor>
  <xdr:twoCellAnchor editAs="oneCell">
    <xdr:from>
      <xdr:col>8</xdr:col>
      <xdr:colOff>292966</xdr:colOff>
      <xdr:row>12</xdr:row>
      <xdr:rowOff>44823</xdr:rowOff>
    </xdr:from>
    <xdr:to>
      <xdr:col>8</xdr:col>
      <xdr:colOff>952500</xdr:colOff>
      <xdr:row>12</xdr:row>
      <xdr:rowOff>853076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6AF1815D-E298-4A28-A398-F0E5E20F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832348" y="2431676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11</xdr:col>
      <xdr:colOff>324970</xdr:colOff>
      <xdr:row>12</xdr:row>
      <xdr:rowOff>33617</xdr:rowOff>
    </xdr:from>
    <xdr:to>
      <xdr:col>11</xdr:col>
      <xdr:colOff>984504</xdr:colOff>
      <xdr:row>12</xdr:row>
      <xdr:rowOff>841870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7F3FF134-D988-4D4E-A1CC-371409717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8470" y="2420470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15</xdr:col>
      <xdr:colOff>371501</xdr:colOff>
      <xdr:row>12</xdr:row>
      <xdr:rowOff>32060</xdr:rowOff>
    </xdr:from>
    <xdr:to>
      <xdr:col>15</xdr:col>
      <xdr:colOff>927738</xdr:colOff>
      <xdr:row>12</xdr:row>
      <xdr:rowOff>829235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847661A4-8F27-4339-B7FB-E424AD05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979119" y="2418913"/>
          <a:ext cx="556237" cy="797175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336176</xdr:colOff>
      <xdr:row>12</xdr:row>
      <xdr:rowOff>43039</xdr:rowOff>
    </xdr:from>
    <xdr:to>
      <xdr:col>16</xdr:col>
      <xdr:colOff>917078</xdr:colOff>
      <xdr:row>12</xdr:row>
      <xdr:rowOff>851646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1095999-98B6-4353-B978-F33B7CF0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288500" y="2429892"/>
          <a:ext cx="580902" cy="808607"/>
        </a:xfrm>
        <a:prstGeom prst="rect">
          <a:avLst/>
        </a:prstGeom>
      </xdr:spPr>
    </xdr:pic>
    <xdr:clientData/>
  </xdr:twoCellAnchor>
  <xdr:twoCellAnchor editAs="oneCell">
    <xdr:from>
      <xdr:col>10</xdr:col>
      <xdr:colOff>302559</xdr:colOff>
      <xdr:row>12</xdr:row>
      <xdr:rowOff>56029</xdr:rowOff>
    </xdr:from>
    <xdr:to>
      <xdr:col>10</xdr:col>
      <xdr:colOff>941294</xdr:colOff>
      <xdr:row>12</xdr:row>
      <xdr:rowOff>851913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1FDECDE6-F276-4C24-8AF0-BB2E0E8F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531353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13</xdr:col>
      <xdr:colOff>268940</xdr:colOff>
      <xdr:row>12</xdr:row>
      <xdr:rowOff>56029</xdr:rowOff>
    </xdr:from>
    <xdr:to>
      <xdr:col>13</xdr:col>
      <xdr:colOff>907675</xdr:colOff>
      <xdr:row>12</xdr:row>
      <xdr:rowOff>851913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EC697875-81F4-4527-AE3D-B2924DDC8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531852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9</xdr:col>
      <xdr:colOff>302560</xdr:colOff>
      <xdr:row>12</xdr:row>
      <xdr:rowOff>44826</xdr:rowOff>
    </xdr:from>
    <xdr:to>
      <xdr:col>9</xdr:col>
      <xdr:colOff>952502</xdr:colOff>
      <xdr:row>12</xdr:row>
      <xdr:rowOff>852079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29D13A89-F03A-4B05-8704-BE16F1BF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186648" y="2431679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12</xdr:col>
      <xdr:colOff>336177</xdr:colOff>
      <xdr:row>12</xdr:row>
      <xdr:rowOff>56030</xdr:rowOff>
    </xdr:from>
    <xdr:to>
      <xdr:col>12</xdr:col>
      <xdr:colOff>986119</xdr:colOff>
      <xdr:row>12</xdr:row>
      <xdr:rowOff>863283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C334032B-B637-4AD1-A568-DD287057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254383" y="2442883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140674</xdr:colOff>
      <xdr:row>12</xdr:row>
      <xdr:rowOff>44824</xdr:rowOff>
    </xdr:from>
    <xdr:to>
      <xdr:col>15</xdr:col>
      <xdr:colOff>2739</xdr:colOff>
      <xdr:row>12</xdr:row>
      <xdr:rowOff>840441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78BDF4AD-1680-4E28-999B-5EBF6195A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748292" y="2431677"/>
          <a:ext cx="1195565" cy="795617"/>
        </a:xfrm>
        <a:prstGeom prst="rect">
          <a:avLst/>
        </a:prstGeom>
      </xdr:spPr>
    </xdr:pic>
    <xdr:clientData/>
  </xdr:twoCellAnchor>
  <xdr:twoCellAnchor editAs="oneCell">
    <xdr:from>
      <xdr:col>26</xdr:col>
      <xdr:colOff>272143</xdr:colOff>
      <xdr:row>12</xdr:row>
      <xdr:rowOff>108858</xdr:rowOff>
    </xdr:from>
    <xdr:to>
      <xdr:col>26</xdr:col>
      <xdr:colOff>1195169</xdr:colOff>
      <xdr:row>12</xdr:row>
      <xdr:rowOff>816430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5A697F06-4B31-47B7-AD55-C292FF6F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854072" y="2694215"/>
          <a:ext cx="923026" cy="707572"/>
        </a:xfrm>
        <a:prstGeom prst="rect">
          <a:avLst/>
        </a:prstGeom>
      </xdr:spPr>
    </xdr:pic>
    <xdr:clientData/>
  </xdr:twoCellAnchor>
  <xdr:twoCellAnchor editAs="oneCell">
    <xdr:from>
      <xdr:col>25</xdr:col>
      <xdr:colOff>108312</xdr:colOff>
      <xdr:row>12</xdr:row>
      <xdr:rowOff>150223</xdr:rowOff>
    </xdr:from>
    <xdr:to>
      <xdr:col>25</xdr:col>
      <xdr:colOff>1211035</xdr:colOff>
      <xdr:row>12</xdr:row>
      <xdr:rowOff>789215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4AC7933-46F8-423D-9EE6-54363611AA9B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4789" b="94085" l="3543" r="93307">
                      <a14:foregroundMark x1="6693" y1="94085" x2="6693" y2="94085"/>
                      <a14:foregroundMark x1="5118" y1="89014" x2="5118" y2="89014"/>
                      <a14:foregroundMark x1="9449" y1="37746" x2="9449" y2="37746"/>
                      <a14:foregroundMark x1="11417" y1="4789" x2="11417" y2="4789"/>
                      <a14:foregroundMark x1="26378" y1="84507" x2="26378" y2="84507"/>
                      <a14:foregroundMark x1="50394" y1="87606" x2="50394" y2="87606"/>
                      <a14:foregroundMark x1="67323" y1="87887" x2="67323" y2="87887"/>
                      <a14:foregroundMark x1="87795" y1="82817" x2="65354" y2="87606"/>
                      <a14:foregroundMark x1="65354" y1="87606" x2="17717" y2="86761"/>
                      <a14:foregroundMark x1="85433" y1="86761" x2="45276" y2="90704"/>
                      <a14:foregroundMark x1="14485" y1="88226" x2="13780" y2="88169"/>
                      <a14:foregroundMark x1="45276" y1="90704" x2="17063" y2="88434"/>
                      <a14:foregroundMark x1="90157" y1="82535" x2="85433" y2="71268"/>
                      <a14:foregroundMark x1="92913" y1="80000" x2="84252" y2="73239"/>
                      <a14:foregroundMark x1="4331" y1="90423" x2="3937" y2="53521"/>
                      <a14:foregroundMark x1="3937" y1="53521" x2="10630" y2="8451"/>
                      <a14:foregroundMark x1="10630" y1="8451" x2="12944" y2="55637"/>
                      <a14:foregroundMark x1="85827" y1="89577" x2="23228" y2="89014"/>
                      <a14:foregroundMark x1="85827" y1="90704" x2="72047" y2="90423"/>
                      <a14:foregroundMark x1="93307" y1="79437" x2="86220" y2="70704"/>
                      <a14:foregroundMark x1="39370" y1="90141" x2="19291" y2="89577"/>
                      <a14:foregroundMark x1="37008" y1="90704" x2="19205" y2="89144"/>
                      <a14:backgroundMark x1="14961" y1="89296" x2="14961" y2="88169"/>
                      <a14:backgroundMark x1="14567" y1="87606" x2="14173" y2="88169"/>
                      <a14:backgroundMark x1="21654" y1="57746" x2="14173" y2="61408"/>
                      <a14:backgroundMark x1="12598" y1="56056" x2="15748" y2="55775"/>
                      <a14:backgroundMark x1="29134" y1="58028" x2="69685" y2="58310"/>
                      <a14:backgroundMark x1="69685" y1="58310" x2="77559" y2="5154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5400000">
          <a:off x="28670249" y="2503714"/>
          <a:ext cx="638992" cy="1102723"/>
        </a:xfrm>
        <a:prstGeom prst="rect">
          <a:avLst/>
        </a:prstGeom>
      </xdr:spPr>
    </xdr:pic>
    <xdr:clientData/>
  </xdr:twoCellAnchor>
  <xdr:twoCellAnchor editAs="oneCell">
    <xdr:from>
      <xdr:col>24</xdr:col>
      <xdr:colOff>54429</xdr:colOff>
      <xdr:row>12</xdr:row>
      <xdr:rowOff>95249</xdr:rowOff>
    </xdr:from>
    <xdr:to>
      <xdr:col>25</xdr:col>
      <xdr:colOff>104</xdr:colOff>
      <xdr:row>12</xdr:row>
      <xdr:rowOff>748392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B4897F9E-777F-8111-112E-3376237E47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7336" t="17857" r="12340" b="9244"/>
        <a:stretch/>
      </xdr:blipFill>
      <xdr:spPr bwMode="auto">
        <a:xfrm>
          <a:off x="29037643" y="2680606"/>
          <a:ext cx="1192584" cy="6531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54430</xdr:colOff>
      <xdr:row>12</xdr:row>
      <xdr:rowOff>142139</xdr:rowOff>
    </xdr:from>
    <xdr:to>
      <xdr:col>23</xdr:col>
      <xdr:colOff>1183999</xdr:colOff>
      <xdr:row>12</xdr:row>
      <xdr:rowOff>762000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2B62351C-FE66-BF1D-30D4-4BA9C1B02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744966" y="2727496"/>
          <a:ext cx="1129569" cy="619861"/>
        </a:xfrm>
        <a:prstGeom prst="rect">
          <a:avLst/>
        </a:prstGeom>
      </xdr:spPr>
    </xdr:pic>
    <xdr:clientData/>
  </xdr:twoCellAnchor>
  <xdr:twoCellAnchor editAs="oneCell">
    <xdr:from>
      <xdr:col>20</xdr:col>
      <xdr:colOff>262163</xdr:colOff>
      <xdr:row>12</xdr:row>
      <xdr:rowOff>60913</xdr:rowOff>
    </xdr:from>
    <xdr:to>
      <xdr:col>20</xdr:col>
      <xdr:colOff>954891</xdr:colOff>
      <xdr:row>12</xdr:row>
      <xdr:rowOff>848891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22192243-C272-DB31-B092-12663D4E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897801" y="2635947"/>
          <a:ext cx="692728" cy="787978"/>
        </a:xfrm>
        <a:prstGeom prst="rect">
          <a:avLst/>
        </a:prstGeom>
      </xdr:spPr>
    </xdr:pic>
    <xdr:clientData/>
  </xdr:twoCellAnchor>
  <xdr:twoCellAnchor editAs="oneCell">
    <xdr:from>
      <xdr:col>22</xdr:col>
      <xdr:colOff>259773</xdr:colOff>
      <xdr:row>12</xdr:row>
      <xdr:rowOff>51954</xdr:rowOff>
    </xdr:from>
    <xdr:to>
      <xdr:col>22</xdr:col>
      <xdr:colOff>1004455</xdr:colOff>
      <xdr:row>12</xdr:row>
      <xdr:rowOff>871573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773DB09F-3D43-686B-5F4D-FF602B93D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0376091" y="2615045"/>
          <a:ext cx="744682" cy="819619"/>
        </a:xfrm>
        <a:prstGeom prst="rect">
          <a:avLst/>
        </a:prstGeom>
      </xdr:spPr>
    </xdr:pic>
    <xdr:clientData/>
  </xdr:twoCellAnchor>
  <xdr:twoCellAnchor editAs="oneCell">
    <xdr:from>
      <xdr:col>21</xdr:col>
      <xdr:colOff>253713</xdr:colOff>
      <xdr:row>12</xdr:row>
      <xdr:rowOff>51954</xdr:rowOff>
    </xdr:from>
    <xdr:to>
      <xdr:col>21</xdr:col>
      <xdr:colOff>998395</xdr:colOff>
      <xdr:row>12</xdr:row>
      <xdr:rowOff>855793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41DF6A58-C70C-884A-9640-E7BD746B4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9152563" y="2623704"/>
          <a:ext cx="744682" cy="8038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161924</xdr:rowOff>
    </xdr:from>
    <xdr:to>
      <xdr:col>2</xdr:col>
      <xdr:colOff>17835</xdr:colOff>
      <xdr:row>39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17835" cy="1047751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11</xdr:row>
      <xdr:rowOff>81243</xdr:rowOff>
    </xdr:from>
    <xdr:to>
      <xdr:col>24</xdr:col>
      <xdr:colOff>0</xdr:colOff>
      <xdr:row>11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3375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121584</xdr:rowOff>
    </xdr:from>
    <xdr:to>
      <xdr:col>24</xdr:col>
      <xdr:colOff>0</xdr:colOff>
      <xdr:row>12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138953</xdr:rowOff>
    </xdr:from>
    <xdr:to>
      <xdr:col>24</xdr:col>
      <xdr:colOff>0</xdr:colOff>
      <xdr:row>11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4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230281</xdr:colOff>
      <xdr:row>11</xdr:row>
      <xdr:rowOff>101974</xdr:rowOff>
    </xdr:from>
    <xdr:to>
      <xdr:col>14</xdr:col>
      <xdr:colOff>230281</xdr:colOff>
      <xdr:row>11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85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268381</xdr:colOff>
      <xdr:row>11</xdr:row>
      <xdr:rowOff>90768</xdr:rowOff>
    </xdr:from>
    <xdr:to>
      <xdr:col>16</xdr:col>
      <xdr:colOff>268381</xdr:colOff>
      <xdr:row>11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95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69948</xdr:rowOff>
    </xdr:from>
    <xdr:to>
      <xdr:col>24</xdr:col>
      <xdr:colOff>0</xdr:colOff>
      <xdr:row>11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15931"/>
        </a:xfrm>
        <a:prstGeom prst="rect">
          <a:avLst/>
        </a:prstGeom>
      </xdr:spPr>
    </xdr:pic>
    <xdr:clientData/>
  </xdr:twoCellAnchor>
  <xdr:twoCellAnchor editAs="oneCell">
    <xdr:from>
      <xdr:col>17</xdr:col>
      <xdr:colOff>371475</xdr:colOff>
      <xdr:row>11</xdr:row>
      <xdr:rowOff>76200</xdr:rowOff>
    </xdr:from>
    <xdr:to>
      <xdr:col>17</xdr:col>
      <xdr:colOff>371475</xdr:colOff>
      <xdr:row>12</xdr:row>
      <xdr:rowOff>2483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11</xdr:row>
      <xdr:rowOff>38100</xdr:rowOff>
    </xdr:from>
    <xdr:to>
      <xdr:col>2</xdr:col>
      <xdr:colOff>996095</xdr:colOff>
      <xdr:row>11</xdr:row>
      <xdr:rowOff>838200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66950" y="1114425"/>
          <a:ext cx="777020" cy="800100"/>
        </a:xfrm>
        <a:prstGeom prst="rect">
          <a:avLst/>
        </a:prstGeom>
      </xdr:spPr>
    </xdr:pic>
    <xdr:clientData/>
  </xdr:twoCellAnchor>
  <xdr:twoCellAnchor editAs="oneCell">
    <xdr:from>
      <xdr:col>14</xdr:col>
      <xdr:colOff>63719</xdr:colOff>
      <xdr:row>11</xdr:row>
      <xdr:rowOff>98206</xdr:rowOff>
    </xdr:from>
    <xdr:to>
      <xdr:col>14</xdr:col>
      <xdr:colOff>1117837</xdr:colOff>
      <xdr:row>11</xdr:row>
      <xdr:rowOff>818206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47581" y="2318516"/>
          <a:ext cx="1054118" cy="72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161925</xdr:colOff>
      <xdr:row>11</xdr:row>
      <xdr:rowOff>76200</xdr:rowOff>
    </xdr:from>
    <xdr:to>
      <xdr:col>17</xdr:col>
      <xdr:colOff>1037481</xdr:colOff>
      <xdr:row>11</xdr:row>
      <xdr:rowOff>796200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29325" y="1152525"/>
          <a:ext cx="875556" cy="72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235218</xdr:colOff>
      <xdr:row>11</xdr:row>
      <xdr:rowOff>45890</xdr:rowOff>
    </xdr:from>
    <xdr:to>
      <xdr:col>16</xdr:col>
      <xdr:colOff>1044843</xdr:colOff>
      <xdr:row>11</xdr:row>
      <xdr:rowOff>860769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67184" y="2266200"/>
          <a:ext cx="809625" cy="814879"/>
        </a:xfrm>
        <a:prstGeom prst="rect">
          <a:avLst/>
        </a:prstGeom>
      </xdr:spPr>
    </xdr:pic>
    <xdr:clientData/>
  </xdr:twoCellAnchor>
  <xdr:oneCellAnchor>
    <xdr:from>
      <xdr:col>23</xdr:col>
      <xdr:colOff>371475</xdr:colOff>
      <xdr:row>13</xdr:row>
      <xdr:rowOff>76200</xdr:rowOff>
    </xdr:from>
    <xdr:ext cx="0" cy="802583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14</xdr:row>
      <xdr:rowOff>76200</xdr:rowOff>
    </xdr:from>
    <xdr:ext cx="0" cy="802583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15</xdr:row>
      <xdr:rowOff>76200</xdr:rowOff>
    </xdr:from>
    <xdr:ext cx="0" cy="802583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16</xdr:row>
      <xdr:rowOff>76200</xdr:rowOff>
    </xdr:from>
    <xdr:ext cx="0" cy="802583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17</xdr:row>
      <xdr:rowOff>76200</xdr:rowOff>
    </xdr:from>
    <xdr:ext cx="0" cy="802583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18</xdr:row>
      <xdr:rowOff>76200</xdr:rowOff>
    </xdr:from>
    <xdr:ext cx="0" cy="802583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19</xdr:row>
      <xdr:rowOff>76200</xdr:rowOff>
    </xdr:from>
    <xdr:ext cx="0" cy="802583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20</xdr:row>
      <xdr:rowOff>76200</xdr:rowOff>
    </xdr:from>
    <xdr:ext cx="0" cy="802583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21</xdr:row>
      <xdr:rowOff>76200</xdr:rowOff>
    </xdr:from>
    <xdr:ext cx="0" cy="802583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22</xdr:row>
      <xdr:rowOff>76200</xdr:rowOff>
    </xdr:from>
    <xdr:ext cx="0" cy="802583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23</xdr:row>
      <xdr:rowOff>76200</xdr:rowOff>
    </xdr:from>
    <xdr:ext cx="0" cy="802583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0</xdr:row>
      <xdr:rowOff>180974</xdr:rowOff>
    </xdr:from>
    <xdr:to>
      <xdr:col>2</xdr:col>
      <xdr:colOff>470432</xdr:colOff>
      <xdr:row>3</xdr:row>
      <xdr:rowOff>133349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0750" y="371474"/>
          <a:ext cx="2375432" cy="523875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11</xdr:row>
      <xdr:rowOff>121584</xdr:rowOff>
    </xdr:from>
    <xdr:to>
      <xdr:col>24</xdr:col>
      <xdr:colOff>0</xdr:colOff>
      <xdr:row>11</xdr:row>
      <xdr:rowOff>193884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142876</xdr:rowOff>
    </xdr:from>
    <xdr:to>
      <xdr:col>1</xdr:col>
      <xdr:colOff>57655</xdr:colOff>
      <xdr:row>3</xdr:row>
      <xdr:rowOff>180976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" y="333376"/>
          <a:ext cx="2076955" cy="609600"/>
        </a:xfrm>
        <a:prstGeom prst="rect">
          <a:avLst/>
        </a:prstGeom>
      </xdr:spPr>
    </xdr:pic>
    <xdr:clientData/>
  </xdr:twoCellAnchor>
  <xdr:oneCellAnchor>
    <xdr:from>
      <xdr:col>30</xdr:col>
      <xdr:colOff>0</xdr:colOff>
      <xdr:row>11</xdr:row>
      <xdr:rowOff>76200</xdr:rowOff>
    </xdr:from>
    <xdr:ext cx="0" cy="802583"/>
    <xdr:pic>
      <xdr:nvPicPr>
        <xdr:cNvPr id="30" name="Grafik 29">
          <a:extLst>
            <a:ext uri="{FF2B5EF4-FFF2-40B4-BE49-F238E27FC236}">
              <a16:creationId xmlns:a16="http://schemas.microsoft.com/office/drawing/2014/main" id="{F5BE79EB-9C8F-4109-8F6F-DE90267EC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2295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13</xdr:row>
      <xdr:rowOff>76200</xdr:rowOff>
    </xdr:from>
    <xdr:ext cx="0" cy="802583"/>
    <xdr:pic>
      <xdr:nvPicPr>
        <xdr:cNvPr id="35" name="Grafik 34">
          <a:extLst>
            <a:ext uri="{FF2B5EF4-FFF2-40B4-BE49-F238E27FC236}">
              <a16:creationId xmlns:a16="http://schemas.microsoft.com/office/drawing/2014/main" id="{D9D4A79A-6E40-4C2E-B19C-8E2CDBCF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3623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14</xdr:row>
      <xdr:rowOff>76200</xdr:rowOff>
    </xdr:from>
    <xdr:ext cx="0" cy="802583"/>
    <xdr:pic>
      <xdr:nvPicPr>
        <xdr:cNvPr id="36" name="Grafik 35">
          <a:extLst>
            <a:ext uri="{FF2B5EF4-FFF2-40B4-BE49-F238E27FC236}">
              <a16:creationId xmlns:a16="http://schemas.microsoft.com/office/drawing/2014/main" id="{DB6D8504-BE42-4E16-9654-CDF9131E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8004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15</xdr:row>
      <xdr:rowOff>76200</xdr:rowOff>
    </xdr:from>
    <xdr:ext cx="0" cy="802583"/>
    <xdr:pic>
      <xdr:nvPicPr>
        <xdr:cNvPr id="37" name="Grafik 36">
          <a:extLst>
            <a:ext uri="{FF2B5EF4-FFF2-40B4-BE49-F238E27FC236}">
              <a16:creationId xmlns:a16="http://schemas.microsoft.com/office/drawing/2014/main" id="{3E8AEED0-E5FC-4DA0-B0C2-A83061387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2386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16</xdr:row>
      <xdr:rowOff>76200</xdr:rowOff>
    </xdr:from>
    <xdr:ext cx="0" cy="802583"/>
    <xdr:pic>
      <xdr:nvPicPr>
        <xdr:cNvPr id="38" name="Grafik 37">
          <a:extLst>
            <a:ext uri="{FF2B5EF4-FFF2-40B4-BE49-F238E27FC236}">
              <a16:creationId xmlns:a16="http://schemas.microsoft.com/office/drawing/2014/main" id="{1BCB1284-F1ED-4F27-850B-05440896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6767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17</xdr:row>
      <xdr:rowOff>76200</xdr:rowOff>
    </xdr:from>
    <xdr:ext cx="0" cy="802583"/>
    <xdr:pic>
      <xdr:nvPicPr>
        <xdr:cNvPr id="39" name="Grafik 38">
          <a:extLst>
            <a:ext uri="{FF2B5EF4-FFF2-40B4-BE49-F238E27FC236}">
              <a16:creationId xmlns:a16="http://schemas.microsoft.com/office/drawing/2014/main" id="{83B27B9A-6594-4A8B-9755-EF1654DE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1149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18</xdr:row>
      <xdr:rowOff>76200</xdr:rowOff>
    </xdr:from>
    <xdr:ext cx="0" cy="802583"/>
    <xdr:pic>
      <xdr:nvPicPr>
        <xdr:cNvPr id="40" name="Grafik 39">
          <a:extLst>
            <a:ext uri="{FF2B5EF4-FFF2-40B4-BE49-F238E27FC236}">
              <a16:creationId xmlns:a16="http://schemas.microsoft.com/office/drawing/2014/main" id="{EBFA61C3-C07C-457E-8540-A7DD11E0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5530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19</xdr:row>
      <xdr:rowOff>76200</xdr:rowOff>
    </xdr:from>
    <xdr:ext cx="0" cy="802583"/>
    <xdr:pic>
      <xdr:nvPicPr>
        <xdr:cNvPr id="41" name="Grafik 40">
          <a:extLst>
            <a:ext uri="{FF2B5EF4-FFF2-40B4-BE49-F238E27FC236}">
              <a16:creationId xmlns:a16="http://schemas.microsoft.com/office/drawing/2014/main" id="{021D1933-7B4B-404E-A3DB-3DD54A6B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9912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20</xdr:row>
      <xdr:rowOff>76200</xdr:rowOff>
    </xdr:from>
    <xdr:ext cx="0" cy="802583"/>
    <xdr:pic>
      <xdr:nvPicPr>
        <xdr:cNvPr id="42" name="Grafik 41">
          <a:extLst>
            <a:ext uri="{FF2B5EF4-FFF2-40B4-BE49-F238E27FC236}">
              <a16:creationId xmlns:a16="http://schemas.microsoft.com/office/drawing/2014/main" id="{C0E8C666-9D93-4520-A8A5-056656587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4293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21</xdr:row>
      <xdr:rowOff>76200</xdr:rowOff>
    </xdr:from>
    <xdr:ext cx="0" cy="802583"/>
    <xdr:pic>
      <xdr:nvPicPr>
        <xdr:cNvPr id="43" name="Grafik 42">
          <a:extLst>
            <a:ext uri="{FF2B5EF4-FFF2-40B4-BE49-F238E27FC236}">
              <a16:creationId xmlns:a16="http://schemas.microsoft.com/office/drawing/2014/main" id="{D2F21732-477D-4EC7-9DBF-2AF2137E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867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22</xdr:row>
      <xdr:rowOff>76200</xdr:rowOff>
    </xdr:from>
    <xdr:ext cx="0" cy="802583"/>
    <xdr:pic>
      <xdr:nvPicPr>
        <xdr:cNvPr id="44" name="Grafik 43">
          <a:extLst>
            <a:ext uri="{FF2B5EF4-FFF2-40B4-BE49-F238E27FC236}">
              <a16:creationId xmlns:a16="http://schemas.microsoft.com/office/drawing/2014/main" id="{BE2CB403-36E5-450C-8873-B58C93F93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3056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23</xdr:row>
      <xdr:rowOff>76200</xdr:rowOff>
    </xdr:from>
    <xdr:ext cx="0" cy="802583"/>
    <xdr:pic>
      <xdr:nvPicPr>
        <xdr:cNvPr id="45" name="Grafik 44">
          <a:extLst>
            <a:ext uri="{FF2B5EF4-FFF2-40B4-BE49-F238E27FC236}">
              <a16:creationId xmlns:a16="http://schemas.microsoft.com/office/drawing/2014/main" id="{2A14F5E4-8C77-4E24-BB38-7256BBC98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7438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11</xdr:row>
      <xdr:rowOff>76200</xdr:rowOff>
    </xdr:from>
    <xdr:ext cx="0" cy="802583"/>
    <xdr:pic>
      <xdr:nvPicPr>
        <xdr:cNvPr id="46" name="Grafik 45">
          <a:extLst>
            <a:ext uri="{FF2B5EF4-FFF2-40B4-BE49-F238E27FC236}">
              <a16:creationId xmlns:a16="http://schemas.microsoft.com/office/drawing/2014/main" id="{04565D8E-21DD-44EB-9265-7D443FD7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13</xdr:row>
      <xdr:rowOff>76200</xdr:rowOff>
    </xdr:from>
    <xdr:ext cx="0" cy="802583"/>
    <xdr:pic>
      <xdr:nvPicPr>
        <xdr:cNvPr id="48" name="Grafik 47">
          <a:extLst>
            <a:ext uri="{FF2B5EF4-FFF2-40B4-BE49-F238E27FC236}">
              <a16:creationId xmlns:a16="http://schemas.microsoft.com/office/drawing/2014/main" id="{019DA18B-5B91-40D4-8E57-54F0255E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14</xdr:row>
      <xdr:rowOff>76200</xdr:rowOff>
    </xdr:from>
    <xdr:ext cx="0" cy="802583"/>
    <xdr:pic>
      <xdr:nvPicPr>
        <xdr:cNvPr id="49" name="Grafik 48">
          <a:extLst>
            <a:ext uri="{FF2B5EF4-FFF2-40B4-BE49-F238E27FC236}">
              <a16:creationId xmlns:a16="http://schemas.microsoft.com/office/drawing/2014/main" id="{205D75E3-72A5-4D50-8041-6839ACD9A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15</xdr:row>
      <xdr:rowOff>76200</xdr:rowOff>
    </xdr:from>
    <xdr:ext cx="0" cy="802583"/>
    <xdr:pic>
      <xdr:nvPicPr>
        <xdr:cNvPr id="50" name="Grafik 49">
          <a:extLst>
            <a:ext uri="{FF2B5EF4-FFF2-40B4-BE49-F238E27FC236}">
              <a16:creationId xmlns:a16="http://schemas.microsoft.com/office/drawing/2014/main" id="{3C21C8B2-D2EA-47A8-88FD-B79FEFFF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16</xdr:row>
      <xdr:rowOff>76200</xdr:rowOff>
    </xdr:from>
    <xdr:ext cx="0" cy="802583"/>
    <xdr:pic>
      <xdr:nvPicPr>
        <xdr:cNvPr id="51" name="Grafik 50">
          <a:extLst>
            <a:ext uri="{FF2B5EF4-FFF2-40B4-BE49-F238E27FC236}">
              <a16:creationId xmlns:a16="http://schemas.microsoft.com/office/drawing/2014/main" id="{89792804-116F-40B1-A202-DDEDEDC6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17</xdr:row>
      <xdr:rowOff>76200</xdr:rowOff>
    </xdr:from>
    <xdr:ext cx="0" cy="802583"/>
    <xdr:pic>
      <xdr:nvPicPr>
        <xdr:cNvPr id="52" name="Grafik 51">
          <a:extLst>
            <a:ext uri="{FF2B5EF4-FFF2-40B4-BE49-F238E27FC236}">
              <a16:creationId xmlns:a16="http://schemas.microsoft.com/office/drawing/2014/main" id="{7271864D-0F34-4C47-A5D8-E6C67A2B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18</xdr:row>
      <xdr:rowOff>76200</xdr:rowOff>
    </xdr:from>
    <xdr:ext cx="0" cy="802583"/>
    <xdr:pic>
      <xdr:nvPicPr>
        <xdr:cNvPr id="53" name="Grafik 52">
          <a:extLst>
            <a:ext uri="{FF2B5EF4-FFF2-40B4-BE49-F238E27FC236}">
              <a16:creationId xmlns:a16="http://schemas.microsoft.com/office/drawing/2014/main" id="{987065F5-AB25-4791-AA51-A3A535B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19</xdr:row>
      <xdr:rowOff>76200</xdr:rowOff>
    </xdr:from>
    <xdr:ext cx="0" cy="802583"/>
    <xdr:pic>
      <xdr:nvPicPr>
        <xdr:cNvPr id="54" name="Grafik 53">
          <a:extLst>
            <a:ext uri="{FF2B5EF4-FFF2-40B4-BE49-F238E27FC236}">
              <a16:creationId xmlns:a16="http://schemas.microsoft.com/office/drawing/2014/main" id="{9161FDE0-7EAE-467E-86EF-0E23E3300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20</xdr:row>
      <xdr:rowOff>76200</xdr:rowOff>
    </xdr:from>
    <xdr:ext cx="0" cy="802583"/>
    <xdr:pic>
      <xdr:nvPicPr>
        <xdr:cNvPr id="55" name="Grafik 54">
          <a:extLst>
            <a:ext uri="{FF2B5EF4-FFF2-40B4-BE49-F238E27FC236}">
              <a16:creationId xmlns:a16="http://schemas.microsoft.com/office/drawing/2014/main" id="{B73DA21A-9586-4E4C-B730-98B8A031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21</xdr:row>
      <xdr:rowOff>76200</xdr:rowOff>
    </xdr:from>
    <xdr:ext cx="0" cy="802583"/>
    <xdr:pic>
      <xdr:nvPicPr>
        <xdr:cNvPr id="56" name="Grafik 55">
          <a:extLst>
            <a:ext uri="{FF2B5EF4-FFF2-40B4-BE49-F238E27FC236}">
              <a16:creationId xmlns:a16="http://schemas.microsoft.com/office/drawing/2014/main" id="{BA62A250-7E0C-47AB-856F-2B4A6D93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22</xdr:row>
      <xdr:rowOff>76200</xdr:rowOff>
    </xdr:from>
    <xdr:ext cx="0" cy="802583"/>
    <xdr:pic>
      <xdr:nvPicPr>
        <xdr:cNvPr id="57" name="Grafik 56">
          <a:extLst>
            <a:ext uri="{FF2B5EF4-FFF2-40B4-BE49-F238E27FC236}">
              <a16:creationId xmlns:a16="http://schemas.microsoft.com/office/drawing/2014/main" id="{C112714F-BC30-4665-949C-AE2C7F617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23</xdr:row>
      <xdr:rowOff>76200</xdr:rowOff>
    </xdr:from>
    <xdr:ext cx="0" cy="802583"/>
    <xdr:pic>
      <xdr:nvPicPr>
        <xdr:cNvPr id="58" name="Grafik 57">
          <a:extLst>
            <a:ext uri="{FF2B5EF4-FFF2-40B4-BE49-F238E27FC236}">
              <a16:creationId xmlns:a16="http://schemas.microsoft.com/office/drawing/2014/main" id="{A09CA529-58E7-4D74-92F8-FBCD36B0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11</xdr:row>
      <xdr:rowOff>76200</xdr:rowOff>
    </xdr:from>
    <xdr:ext cx="0" cy="802583"/>
    <xdr:pic>
      <xdr:nvPicPr>
        <xdr:cNvPr id="59" name="Grafik 58">
          <a:extLst>
            <a:ext uri="{FF2B5EF4-FFF2-40B4-BE49-F238E27FC236}">
              <a16:creationId xmlns:a16="http://schemas.microsoft.com/office/drawing/2014/main" id="{8621B4DD-4326-4DE9-A7D9-5742E511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13</xdr:row>
      <xdr:rowOff>76200</xdr:rowOff>
    </xdr:from>
    <xdr:ext cx="0" cy="802583"/>
    <xdr:pic>
      <xdr:nvPicPr>
        <xdr:cNvPr id="61" name="Grafik 60">
          <a:extLst>
            <a:ext uri="{FF2B5EF4-FFF2-40B4-BE49-F238E27FC236}">
              <a16:creationId xmlns:a16="http://schemas.microsoft.com/office/drawing/2014/main" id="{9F686550-3E6D-413C-947D-5961E0DBC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14</xdr:row>
      <xdr:rowOff>76200</xdr:rowOff>
    </xdr:from>
    <xdr:ext cx="0" cy="802583"/>
    <xdr:pic>
      <xdr:nvPicPr>
        <xdr:cNvPr id="62" name="Grafik 61">
          <a:extLst>
            <a:ext uri="{FF2B5EF4-FFF2-40B4-BE49-F238E27FC236}">
              <a16:creationId xmlns:a16="http://schemas.microsoft.com/office/drawing/2014/main" id="{3CE7039F-3274-4DEE-ACF0-BCC8E91E5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15</xdr:row>
      <xdr:rowOff>76200</xdr:rowOff>
    </xdr:from>
    <xdr:ext cx="0" cy="802583"/>
    <xdr:pic>
      <xdr:nvPicPr>
        <xdr:cNvPr id="63" name="Grafik 62">
          <a:extLst>
            <a:ext uri="{FF2B5EF4-FFF2-40B4-BE49-F238E27FC236}">
              <a16:creationId xmlns:a16="http://schemas.microsoft.com/office/drawing/2014/main" id="{56B7A020-1A0C-40C9-AA35-48A3A496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16</xdr:row>
      <xdr:rowOff>76200</xdr:rowOff>
    </xdr:from>
    <xdr:ext cx="0" cy="802583"/>
    <xdr:pic>
      <xdr:nvPicPr>
        <xdr:cNvPr id="64" name="Grafik 63">
          <a:extLst>
            <a:ext uri="{FF2B5EF4-FFF2-40B4-BE49-F238E27FC236}">
              <a16:creationId xmlns:a16="http://schemas.microsoft.com/office/drawing/2014/main" id="{E459A3B8-72B9-457C-A799-F2E7924B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17</xdr:row>
      <xdr:rowOff>76200</xdr:rowOff>
    </xdr:from>
    <xdr:ext cx="0" cy="802583"/>
    <xdr:pic>
      <xdr:nvPicPr>
        <xdr:cNvPr id="65" name="Grafik 64">
          <a:extLst>
            <a:ext uri="{FF2B5EF4-FFF2-40B4-BE49-F238E27FC236}">
              <a16:creationId xmlns:a16="http://schemas.microsoft.com/office/drawing/2014/main" id="{683864B2-250B-4CEE-8B8B-524E9049D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18</xdr:row>
      <xdr:rowOff>76200</xdr:rowOff>
    </xdr:from>
    <xdr:ext cx="0" cy="802583"/>
    <xdr:pic>
      <xdr:nvPicPr>
        <xdr:cNvPr id="66" name="Grafik 65">
          <a:extLst>
            <a:ext uri="{FF2B5EF4-FFF2-40B4-BE49-F238E27FC236}">
              <a16:creationId xmlns:a16="http://schemas.microsoft.com/office/drawing/2014/main" id="{94C93DDB-CFE7-45E0-82B5-2600754D3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19</xdr:row>
      <xdr:rowOff>76200</xdr:rowOff>
    </xdr:from>
    <xdr:ext cx="0" cy="802583"/>
    <xdr:pic>
      <xdr:nvPicPr>
        <xdr:cNvPr id="67" name="Grafik 66">
          <a:extLst>
            <a:ext uri="{FF2B5EF4-FFF2-40B4-BE49-F238E27FC236}">
              <a16:creationId xmlns:a16="http://schemas.microsoft.com/office/drawing/2014/main" id="{BE4BAC31-1012-4B62-B28B-091BE8AF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20</xdr:row>
      <xdr:rowOff>76200</xdr:rowOff>
    </xdr:from>
    <xdr:ext cx="0" cy="802583"/>
    <xdr:pic>
      <xdr:nvPicPr>
        <xdr:cNvPr id="68" name="Grafik 67">
          <a:extLst>
            <a:ext uri="{FF2B5EF4-FFF2-40B4-BE49-F238E27FC236}">
              <a16:creationId xmlns:a16="http://schemas.microsoft.com/office/drawing/2014/main" id="{7892A722-2758-49B7-82BB-FC7912181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21</xdr:row>
      <xdr:rowOff>76200</xdr:rowOff>
    </xdr:from>
    <xdr:ext cx="0" cy="802583"/>
    <xdr:pic>
      <xdr:nvPicPr>
        <xdr:cNvPr id="69" name="Grafik 68">
          <a:extLst>
            <a:ext uri="{FF2B5EF4-FFF2-40B4-BE49-F238E27FC236}">
              <a16:creationId xmlns:a16="http://schemas.microsoft.com/office/drawing/2014/main" id="{5FF50E68-413E-4006-893C-CEB8F783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22</xdr:row>
      <xdr:rowOff>76200</xdr:rowOff>
    </xdr:from>
    <xdr:ext cx="0" cy="802583"/>
    <xdr:pic>
      <xdr:nvPicPr>
        <xdr:cNvPr id="70" name="Grafik 69">
          <a:extLst>
            <a:ext uri="{FF2B5EF4-FFF2-40B4-BE49-F238E27FC236}">
              <a16:creationId xmlns:a16="http://schemas.microsoft.com/office/drawing/2014/main" id="{51BC82A1-146F-4402-AF49-644D0303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23</xdr:row>
      <xdr:rowOff>76200</xdr:rowOff>
    </xdr:from>
    <xdr:ext cx="0" cy="802583"/>
    <xdr:pic>
      <xdr:nvPicPr>
        <xdr:cNvPr id="71" name="Grafik 70">
          <a:extLst>
            <a:ext uri="{FF2B5EF4-FFF2-40B4-BE49-F238E27FC236}">
              <a16:creationId xmlns:a16="http://schemas.microsoft.com/office/drawing/2014/main" id="{BFCE531E-07F2-41A1-AE08-077670078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11</xdr:row>
      <xdr:rowOff>76200</xdr:rowOff>
    </xdr:from>
    <xdr:ext cx="0" cy="802583"/>
    <xdr:pic>
      <xdr:nvPicPr>
        <xdr:cNvPr id="72" name="Grafik 71">
          <a:extLst>
            <a:ext uri="{FF2B5EF4-FFF2-40B4-BE49-F238E27FC236}">
              <a16:creationId xmlns:a16="http://schemas.microsoft.com/office/drawing/2014/main" id="{00FBFB7B-0E09-4D6C-940E-C66827B4C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2295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13</xdr:row>
      <xdr:rowOff>76200</xdr:rowOff>
    </xdr:from>
    <xdr:ext cx="0" cy="802583"/>
    <xdr:pic>
      <xdr:nvPicPr>
        <xdr:cNvPr id="74" name="Grafik 73">
          <a:extLst>
            <a:ext uri="{FF2B5EF4-FFF2-40B4-BE49-F238E27FC236}">
              <a16:creationId xmlns:a16="http://schemas.microsoft.com/office/drawing/2014/main" id="{9AE8546D-4AA0-4B1A-86EF-3D57D69E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3623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14</xdr:row>
      <xdr:rowOff>76200</xdr:rowOff>
    </xdr:from>
    <xdr:ext cx="0" cy="802583"/>
    <xdr:pic>
      <xdr:nvPicPr>
        <xdr:cNvPr id="75" name="Grafik 74">
          <a:extLst>
            <a:ext uri="{FF2B5EF4-FFF2-40B4-BE49-F238E27FC236}">
              <a16:creationId xmlns:a16="http://schemas.microsoft.com/office/drawing/2014/main" id="{8A413B99-2AE8-4108-A847-98623A4B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8004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15</xdr:row>
      <xdr:rowOff>76200</xdr:rowOff>
    </xdr:from>
    <xdr:ext cx="0" cy="802583"/>
    <xdr:pic>
      <xdr:nvPicPr>
        <xdr:cNvPr id="76" name="Grafik 75">
          <a:extLst>
            <a:ext uri="{FF2B5EF4-FFF2-40B4-BE49-F238E27FC236}">
              <a16:creationId xmlns:a16="http://schemas.microsoft.com/office/drawing/2014/main" id="{EDBA1A29-A8F2-4966-BF34-DC3F074A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42386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16</xdr:row>
      <xdr:rowOff>76200</xdr:rowOff>
    </xdr:from>
    <xdr:ext cx="0" cy="802583"/>
    <xdr:pic>
      <xdr:nvPicPr>
        <xdr:cNvPr id="77" name="Grafik 76">
          <a:extLst>
            <a:ext uri="{FF2B5EF4-FFF2-40B4-BE49-F238E27FC236}">
              <a16:creationId xmlns:a16="http://schemas.microsoft.com/office/drawing/2014/main" id="{C913E3C2-DA69-44B4-BB11-ED0F95D08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46767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17</xdr:row>
      <xdr:rowOff>76200</xdr:rowOff>
    </xdr:from>
    <xdr:ext cx="0" cy="802583"/>
    <xdr:pic>
      <xdr:nvPicPr>
        <xdr:cNvPr id="78" name="Grafik 77">
          <a:extLst>
            <a:ext uri="{FF2B5EF4-FFF2-40B4-BE49-F238E27FC236}">
              <a16:creationId xmlns:a16="http://schemas.microsoft.com/office/drawing/2014/main" id="{70ED2EA6-D13E-4B1D-BCDC-20F776673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1149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18</xdr:row>
      <xdr:rowOff>76200</xdr:rowOff>
    </xdr:from>
    <xdr:ext cx="0" cy="802583"/>
    <xdr:pic>
      <xdr:nvPicPr>
        <xdr:cNvPr id="79" name="Grafik 78">
          <a:extLst>
            <a:ext uri="{FF2B5EF4-FFF2-40B4-BE49-F238E27FC236}">
              <a16:creationId xmlns:a16="http://schemas.microsoft.com/office/drawing/2014/main" id="{6C7230A2-4A01-4D3D-B0CB-ACC77279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5530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19</xdr:row>
      <xdr:rowOff>76200</xdr:rowOff>
    </xdr:from>
    <xdr:ext cx="0" cy="802583"/>
    <xdr:pic>
      <xdr:nvPicPr>
        <xdr:cNvPr id="80" name="Grafik 79">
          <a:extLst>
            <a:ext uri="{FF2B5EF4-FFF2-40B4-BE49-F238E27FC236}">
              <a16:creationId xmlns:a16="http://schemas.microsoft.com/office/drawing/2014/main" id="{AD4DD11F-1183-4850-96E8-41DC7D7A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9912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20</xdr:row>
      <xdr:rowOff>76200</xdr:rowOff>
    </xdr:from>
    <xdr:ext cx="0" cy="802583"/>
    <xdr:pic>
      <xdr:nvPicPr>
        <xdr:cNvPr id="81" name="Grafik 80">
          <a:extLst>
            <a:ext uri="{FF2B5EF4-FFF2-40B4-BE49-F238E27FC236}">
              <a16:creationId xmlns:a16="http://schemas.microsoft.com/office/drawing/2014/main" id="{3B0DA6EE-CF98-454E-9237-0FA27822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4293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21</xdr:row>
      <xdr:rowOff>76200</xdr:rowOff>
    </xdr:from>
    <xdr:ext cx="0" cy="802583"/>
    <xdr:pic>
      <xdr:nvPicPr>
        <xdr:cNvPr id="82" name="Grafik 81">
          <a:extLst>
            <a:ext uri="{FF2B5EF4-FFF2-40B4-BE49-F238E27FC236}">
              <a16:creationId xmlns:a16="http://schemas.microsoft.com/office/drawing/2014/main" id="{B5A649FE-1C55-499E-AEBC-8B9A920E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867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22</xdr:row>
      <xdr:rowOff>76200</xdr:rowOff>
    </xdr:from>
    <xdr:ext cx="0" cy="802583"/>
    <xdr:pic>
      <xdr:nvPicPr>
        <xdr:cNvPr id="83" name="Grafik 82">
          <a:extLst>
            <a:ext uri="{FF2B5EF4-FFF2-40B4-BE49-F238E27FC236}">
              <a16:creationId xmlns:a16="http://schemas.microsoft.com/office/drawing/2014/main" id="{E8B9636D-7089-4006-AEA5-B9BFF54A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3056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23</xdr:row>
      <xdr:rowOff>76200</xdr:rowOff>
    </xdr:from>
    <xdr:ext cx="0" cy="802583"/>
    <xdr:pic>
      <xdr:nvPicPr>
        <xdr:cNvPr id="84" name="Grafik 83">
          <a:extLst>
            <a:ext uri="{FF2B5EF4-FFF2-40B4-BE49-F238E27FC236}">
              <a16:creationId xmlns:a16="http://schemas.microsoft.com/office/drawing/2014/main" id="{21144B43-634C-40CF-8D07-CDE1873A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7438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6</xdr:col>
      <xdr:colOff>168089</xdr:colOff>
      <xdr:row>11</xdr:row>
      <xdr:rowOff>112059</xdr:rowOff>
    </xdr:from>
    <xdr:to>
      <xdr:col>6</xdr:col>
      <xdr:colOff>1042148</xdr:colOff>
      <xdr:row>11</xdr:row>
      <xdr:rowOff>799581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FD468F4D-2A4E-4EA8-98CD-5F7A0D81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7</xdr:col>
      <xdr:colOff>179294</xdr:colOff>
      <xdr:row>11</xdr:row>
      <xdr:rowOff>134471</xdr:rowOff>
    </xdr:from>
    <xdr:to>
      <xdr:col>7</xdr:col>
      <xdr:colOff>1053353</xdr:colOff>
      <xdr:row>11</xdr:row>
      <xdr:rowOff>821993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CDD98280-583D-4D77-8A07-7C3BCAEA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68353" y="2353236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190501</xdr:colOff>
      <xdr:row>11</xdr:row>
      <xdr:rowOff>33619</xdr:rowOff>
    </xdr:from>
    <xdr:to>
      <xdr:col>12</xdr:col>
      <xdr:colOff>963707</xdr:colOff>
      <xdr:row>11</xdr:row>
      <xdr:rowOff>854877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5C95D284-21C2-4E1F-92B0-86011477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23413" y="2252384"/>
          <a:ext cx="773206" cy="821258"/>
        </a:xfrm>
        <a:prstGeom prst="rect">
          <a:avLst/>
        </a:prstGeom>
      </xdr:spPr>
    </xdr:pic>
    <xdr:clientData/>
  </xdr:twoCellAnchor>
  <xdr:twoCellAnchor editAs="oneCell">
    <xdr:from>
      <xdr:col>13</xdr:col>
      <xdr:colOff>214845</xdr:colOff>
      <xdr:row>11</xdr:row>
      <xdr:rowOff>69942</xdr:rowOff>
    </xdr:from>
    <xdr:to>
      <xdr:col>13</xdr:col>
      <xdr:colOff>954433</xdr:colOff>
      <xdr:row>11</xdr:row>
      <xdr:rowOff>796083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2E285059-3E66-4A5A-B295-8380E818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050604" y="2290252"/>
          <a:ext cx="739588" cy="726141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11</xdr:row>
      <xdr:rowOff>110611</xdr:rowOff>
    </xdr:from>
    <xdr:to>
      <xdr:col>3</xdr:col>
      <xdr:colOff>904875</xdr:colOff>
      <xdr:row>11</xdr:row>
      <xdr:rowOff>866775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269795DB-BC50-42EC-9C6E-7C56237FB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95925" y="2139436"/>
          <a:ext cx="752475" cy="756164"/>
        </a:xfrm>
        <a:prstGeom prst="rect">
          <a:avLst/>
        </a:prstGeom>
      </xdr:spPr>
    </xdr:pic>
    <xdr:clientData/>
  </xdr:twoCellAnchor>
  <xdr:twoCellAnchor editAs="oneCell">
    <xdr:from>
      <xdr:col>21</xdr:col>
      <xdr:colOff>106307</xdr:colOff>
      <xdr:row>11</xdr:row>
      <xdr:rowOff>33617</xdr:rowOff>
    </xdr:from>
    <xdr:to>
      <xdr:col>21</xdr:col>
      <xdr:colOff>1117471</xdr:colOff>
      <xdr:row>11</xdr:row>
      <xdr:rowOff>818028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123A0CCA-4F00-4BAF-BF11-23E31AD1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81513" y="2252382"/>
          <a:ext cx="1011164" cy="784411"/>
        </a:xfrm>
        <a:prstGeom prst="rect">
          <a:avLst/>
        </a:prstGeom>
      </xdr:spPr>
    </xdr:pic>
    <xdr:clientData/>
  </xdr:twoCellAnchor>
  <xdr:oneCellAnchor>
    <xdr:from>
      <xdr:col>8</xdr:col>
      <xdr:colOff>168089</xdr:colOff>
      <xdr:row>11</xdr:row>
      <xdr:rowOff>112059</xdr:rowOff>
    </xdr:from>
    <xdr:ext cx="874059" cy="687522"/>
    <xdr:pic>
      <xdr:nvPicPr>
        <xdr:cNvPr id="85" name="Grafik 84">
          <a:extLst>
            <a:ext uri="{FF2B5EF4-FFF2-40B4-BE49-F238E27FC236}">
              <a16:creationId xmlns:a16="http://schemas.microsoft.com/office/drawing/2014/main" id="{4A6A7D2F-03FD-49DD-B698-95FE1D684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oneCellAnchor>
  <xdr:oneCellAnchor>
    <xdr:from>
      <xdr:col>9</xdr:col>
      <xdr:colOff>179294</xdr:colOff>
      <xdr:row>11</xdr:row>
      <xdr:rowOff>134471</xdr:rowOff>
    </xdr:from>
    <xdr:ext cx="874059" cy="687522"/>
    <xdr:pic>
      <xdr:nvPicPr>
        <xdr:cNvPr id="88" name="Grafik 87">
          <a:extLst>
            <a:ext uri="{FF2B5EF4-FFF2-40B4-BE49-F238E27FC236}">
              <a16:creationId xmlns:a16="http://schemas.microsoft.com/office/drawing/2014/main" id="{B479AFBE-D762-4F75-B83D-377B636E8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44223" y="2366042"/>
          <a:ext cx="874059" cy="687522"/>
        </a:xfrm>
        <a:prstGeom prst="rect">
          <a:avLst/>
        </a:prstGeom>
      </xdr:spPr>
    </xdr:pic>
    <xdr:clientData/>
  </xdr:oneCellAnchor>
  <xdr:twoCellAnchor editAs="oneCell">
    <xdr:from>
      <xdr:col>22</xdr:col>
      <xdr:colOff>217713</xdr:colOff>
      <xdr:row>11</xdr:row>
      <xdr:rowOff>54431</xdr:rowOff>
    </xdr:from>
    <xdr:to>
      <xdr:col>22</xdr:col>
      <xdr:colOff>1006928</xdr:colOff>
      <xdr:row>11</xdr:row>
      <xdr:rowOff>868051</xdr:rowOff>
    </xdr:to>
    <xdr:pic>
      <xdr:nvPicPr>
        <xdr:cNvPr id="89" name="Grafik 1">
          <a:extLst>
            <a:ext uri="{FF2B5EF4-FFF2-40B4-BE49-F238E27FC236}">
              <a16:creationId xmlns:a16="http://schemas.microsoft.com/office/drawing/2014/main" id="{A21086D8-4075-4CF2-BCBA-DEA52A7F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3463" y="2286002"/>
          <a:ext cx="789215" cy="813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340179</xdr:colOff>
      <xdr:row>11</xdr:row>
      <xdr:rowOff>27215</xdr:rowOff>
    </xdr:from>
    <xdr:to>
      <xdr:col>23</xdr:col>
      <xdr:colOff>857250</xdr:colOff>
      <xdr:row>11</xdr:row>
      <xdr:rowOff>835622</xdr:rowOff>
    </xdr:to>
    <xdr:pic>
      <xdr:nvPicPr>
        <xdr:cNvPr id="91" name="Grafik 2">
          <a:extLst>
            <a:ext uri="{FF2B5EF4-FFF2-40B4-BE49-F238E27FC236}">
              <a16:creationId xmlns:a16="http://schemas.microsoft.com/office/drawing/2014/main" id="{3161EF13-8404-4CFD-B743-3FE23680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5822" y="2258786"/>
          <a:ext cx="517071" cy="80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11</xdr:row>
      <xdr:rowOff>0</xdr:rowOff>
    </xdr:from>
    <xdr:to>
      <xdr:col>24</xdr:col>
      <xdr:colOff>0</xdr:colOff>
      <xdr:row>12</xdr:row>
      <xdr:rowOff>9525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3F80B68E-51E6-4373-869F-0AEF2A1E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2219325"/>
          <a:ext cx="13335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319368</xdr:colOff>
      <xdr:row>11</xdr:row>
      <xdr:rowOff>138953</xdr:rowOff>
    </xdr:from>
    <xdr:to>
      <xdr:col>16</xdr:col>
      <xdr:colOff>323705</xdr:colOff>
      <xdr:row>11</xdr:row>
      <xdr:rowOff>188841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9E9A9041-51CB-4B33-8AE7-3A14E383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0193" y="2710703"/>
          <a:ext cx="4337" cy="4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81643</xdr:colOff>
      <xdr:row>11</xdr:row>
      <xdr:rowOff>40821</xdr:rowOff>
    </xdr:from>
    <xdr:to>
      <xdr:col>5</xdr:col>
      <xdr:colOff>1074965</xdr:colOff>
      <xdr:row>11</xdr:row>
      <xdr:rowOff>800712</xdr:rowOff>
    </xdr:to>
    <xdr:pic>
      <xdr:nvPicPr>
        <xdr:cNvPr id="94" name="Grafik 75">
          <a:extLst>
            <a:ext uri="{FF2B5EF4-FFF2-40B4-BE49-F238E27FC236}">
              <a16:creationId xmlns:a16="http://schemas.microsoft.com/office/drawing/2014/main" id="{DB57D393-14B0-4962-B1F7-EEA2A1F64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714" y="2272392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258536</xdr:colOff>
      <xdr:row>11</xdr:row>
      <xdr:rowOff>176894</xdr:rowOff>
    </xdr:from>
    <xdr:to>
      <xdr:col>15</xdr:col>
      <xdr:colOff>1020536</xdr:colOff>
      <xdr:row>11</xdr:row>
      <xdr:rowOff>768173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7FD2735-F39B-4899-B2EA-A5AAC773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838965" y="2408465"/>
          <a:ext cx="762000" cy="591279"/>
        </a:xfrm>
        <a:prstGeom prst="rect">
          <a:avLst/>
        </a:prstGeom>
      </xdr:spPr>
    </xdr:pic>
    <xdr:clientData/>
  </xdr:twoCellAnchor>
  <xdr:twoCellAnchor editAs="oneCell">
    <xdr:from>
      <xdr:col>18</xdr:col>
      <xdr:colOff>217716</xdr:colOff>
      <xdr:row>11</xdr:row>
      <xdr:rowOff>27216</xdr:rowOff>
    </xdr:from>
    <xdr:to>
      <xdr:col>18</xdr:col>
      <xdr:colOff>1006929</xdr:colOff>
      <xdr:row>11</xdr:row>
      <xdr:rowOff>816429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C30F955-DC4A-94C6-D909-46EFA2F51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853073" y="2258787"/>
          <a:ext cx="789213" cy="789213"/>
        </a:xfrm>
        <a:prstGeom prst="rect">
          <a:avLst/>
        </a:prstGeom>
      </xdr:spPr>
    </xdr:pic>
    <xdr:clientData/>
  </xdr:twoCellAnchor>
  <xdr:twoCellAnchor editAs="oneCell">
    <xdr:from>
      <xdr:col>19</xdr:col>
      <xdr:colOff>163285</xdr:colOff>
      <xdr:row>11</xdr:row>
      <xdr:rowOff>54428</xdr:rowOff>
    </xdr:from>
    <xdr:to>
      <xdr:col>19</xdr:col>
      <xdr:colOff>952498</xdr:colOff>
      <xdr:row>11</xdr:row>
      <xdr:rowOff>843641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C004641-324D-481C-83F5-05AB50F0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118535" y="2285999"/>
          <a:ext cx="789213" cy="78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217714</xdr:colOff>
      <xdr:row>11</xdr:row>
      <xdr:rowOff>27215</xdr:rowOff>
    </xdr:from>
    <xdr:to>
      <xdr:col>20</xdr:col>
      <xdr:colOff>1047750</xdr:colOff>
      <xdr:row>11</xdr:row>
      <xdr:rowOff>848326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8E1C6CDD-B049-5A8F-540A-7AF8B0981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492857" y="2258786"/>
          <a:ext cx="830036" cy="821111"/>
        </a:xfrm>
        <a:prstGeom prst="rect">
          <a:avLst/>
        </a:prstGeom>
      </xdr:spPr>
    </xdr:pic>
    <xdr:clientData/>
  </xdr:twoCellAnchor>
  <xdr:twoCellAnchor editAs="oneCell">
    <xdr:from>
      <xdr:col>4</xdr:col>
      <xdr:colOff>155864</xdr:colOff>
      <xdr:row>11</xdr:row>
      <xdr:rowOff>155864</xdr:rowOff>
    </xdr:from>
    <xdr:to>
      <xdr:col>4</xdr:col>
      <xdr:colOff>848592</xdr:colOff>
      <xdr:row>11</xdr:row>
      <xdr:rowOff>841664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2E956313-AF41-4064-B7B3-43283DB4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736773" y="2372591"/>
          <a:ext cx="692728" cy="6858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103909</xdr:colOff>
      <xdr:row>11</xdr:row>
      <xdr:rowOff>34638</xdr:rowOff>
    </xdr:from>
    <xdr:to>
      <xdr:col>10</xdr:col>
      <xdr:colOff>1091046</xdr:colOff>
      <xdr:row>11</xdr:row>
      <xdr:rowOff>852504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9072376A-D282-4313-89D4-A910639A2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616545" y="2251365"/>
          <a:ext cx="987137" cy="817866"/>
        </a:xfrm>
        <a:prstGeom prst="rect">
          <a:avLst/>
        </a:prstGeom>
      </xdr:spPr>
    </xdr:pic>
    <xdr:clientData/>
  </xdr:twoCellAnchor>
  <xdr:twoCellAnchor editAs="oneCell">
    <xdr:from>
      <xdr:col>11</xdr:col>
      <xdr:colOff>121228</xdr:colOff>
      <xdr:row>11</xdr:row>
      <xdr:rowOff>51956</xdr:rowOff>
    </xdr:from>
    <xdr:to>
      <xdr:col>11</xdr:col>
      <xdr:colOff>1073728</xdr:colOff>
      <xdr:row>11</xdr:row>
      <xdr:rowOff>817197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5362411C-47C7-48FC-A9E0-21E5DA7AD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071273" y="2268683"/>
          <a:ext cx="952500" cy="765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4"/>
  <sheetViews>
    <sheetView topLeftCell="A3" zoomScaleNormal="100" workbookViewId="0">
      <selection activeCell="E98" sqref="E98"/>
    </sheetView>
  </sheetViews>
  <sheetFormatPr baseColWidth="10" defaultRowHeight="15" x14ac:dyDescent="0.25"/>
  <cols>
    <col min="1" max="1" width="13.7109375" style="6" customWidth="1"/>
    <col min="2" max="2" width="21.7109375" customWidth="1"/>
    <col min="3" max="3" width="80.7109375" bestFit="1" customWidth="1"/>
    <col min="4" max="4" width="5.28515625" style="2" customWidth="1"/>
    <col min="5" max="5" width="14" style="2" bestFit="1" customWidth="1"/>
    <col min="6" max="6" width="11.42578125" style="8"/>
    <col min="7" max="7" width="17" style="14" customWidth="1"/>
    <col min="8" max="8" width="16.140625" style="14" customWidth="1"/>
  </cols>
  <sheetData>
    <row r="1" spans="1:8" x14ac:dyDescent="0.25">
      <c r="G1" s="14" t="s">
        <v>1</v>
      </c>
    </row>
    <row r="2" spans="1:8" ht="45" customHeight="1" x14ac:dyDescent="0.35">
      <c r="C2" s="33"/>
      <c r="E2" s="38" t="s">
        <v>80</v>
      </c>
      <c r="F2" s="39"/>
      <c r="G2" s="40"/>
      <c r="H2" s="40"/>
    </row>
    <row r="3" spans="1:8" ht="45" customHeight="1" x14ac:dyDescent="0.25">
      <c r="A3" s="85" t="s">
        <v>347</v>
      </c>
      <c r="B3" s="85"/>
      <c r="C3" s="85"/>
      <c r="E3" s="88" t="s">
        <v>236</v>
      </c>
      <c r="F3" s="88"/>
      <c r="G3" s="88"/>
      <c r="H3" s="88"/>
    </row>
    <row r="4" spans="1:8" ht="20.100000000000001" customHeight="1" x14ac:dyDescent="0.25">
      <c r="A4" s="15" t="s">
        <v>30</v>
      </c>
      <c r="B4" s="59" t="s">
        <v>1</v>
      </c>
      <c r="C4" s="59" t="s">
        <v>1</v>
      </c>
      <c r="D4" s="83"/>
      <c r="E4" s="89" t="s">
        <v>84</v>
      </c>
      <c r="F4" s="87" t="s">
        <v>85</v>
      </c>
      <c r="G4" s="86" t="s">
        <v>86</v>
      </c>
      <c r="H4" s="86" t="s">
        <v>26</v>
      </c>
    </row>
    <row r="5" spans="1:8" ht="20.100000000000001" customHeight="1" x14ac:dyDescent="0.25">
      <c r="B5" s="59" t="s">
        <v>1</v>
      </c>
      <c r="C5" s="59" t="s">
        <v>1</v>
      </c>
      <c r="D5" s="49"/>
      <c r="E5" s="89"/>
      <c r="F5" s="87"/>
      <c r="G5" s="86"/>
      <c r="H5" s="86"/>
    </row>
    <row r="6" spans="1:8" ht="20.100000000000001" customHeight="1" x14ac:dyDescent="0.25">
      <c r="B6" s="59" t="s">
        <v>1</v>
      </c>
      <c r="C6" s="59" t="s">
        <v>1</v>
      </c>
      <c r="D6" s="49"/>
      <c r="E6" s="89"/>
      <c r="F6" s="87"/>
      <c r="G6" s="86"/>
      <c r="H6" s="86"/>
    </row>
    <row r="7" spans="1:8" ht="20.100000000000001" customHeight="1" x14ac:dyDescent="0.25">
      <c r="A7" s="15" t="s">
        <v>52</v>
      </c>
      <c r="B7" s="59" t="s">
        <v>1</v>
      </c>
      <c r="C7" s="59" t="s">
        <v>1</v>
      </c>
      <c r="D7" s="50"/>
      <c r="E7" s="89"/>
      <c r="F7" s="87"/>
      <c r="G7" s="86"/>
      <c r="H7" s="86"/>
    </row>
    <row r="8" spans="1:8" x14ac:dyDescent="0.25">
      <c r="E8" s="89"/>
      <c r="F8" s="87"/>
      <c r="G8" s="86"/>
      <c r="H8" s="86"/>
    </row>
    <row r="9" spans="1:8" ht="20.100000000000001" customHeight="1" x14ac:dyDescent="0.25">
      <c r="A9" s="15" t="s">
        <v>31</v>
      </c>
      <c r="B9" s="60">
        <f ca="1">TODAY()</f>
        <v>46142</v>
      </c>
      <c r="C9" s="52"/>
      <c r="D9" s="51"/>
      <c r="E9" s="89"/>
      <c r="F9" s="87"/>
      <c r="G9" s="86"/>
      <c r="H9" s="86"/>
    </row>
    <row r="10" spans="1:8" x14ac:dyDescent="0.25">
      <c r="E10" s="89"/>
      <c r="F10" s="87"/>
      <c r="G10" s="86"/>
      <c r="H10" s="86"/>
    </row>
    <row r="11" spans="1:8" ht="18.75" x14ac:dyDescent="0.3">
      <c r="A11" s="9" t="s">
        <v>277</v>
      </c>
      <c r="F11" s="7"/>
    </row>
    <row r="12" spans="1:8" ht="15" customHeight="1" x14ac:dyDescent="0.25">
      <c r="A12" s="53" t="s">
        <v>278</v>
      </c>
      <c r="B12" s="53" t="s">
        <v>479</v>
      </c>
      <c r="C12" s="53" t="s">
        <v>348</v>
      </c>
      <c r="D12" s="53" t="s">
        <v>8</v>
      </c>
      <c r="E12" s="81">
        <v>1</v>
      </c>
      <c r="F12" s="56">
        <v>200</v>
      </c>
      <c r="G12" s="53">
        <f>E12*F12</f>
        <v>200</v>
      </c>
      <c r="H12" s="53">
        <f>G12*1.081</f>
        <v>216.2</v>
      </c>
    </row>
    <row r="13" spans="1:8" x14ac:dyDescent="0.25">
      <c r="A13" s="53" t="s">
        <v>278</v>
      </c>
      <c r="B13" s="53" t="s">
        <v>96</v>
      </c>
      <c r="C13" s="53" t="s">
        <v>349</v>
      </c>
      <c r="D13" s="53" t="s">
        <v>8</v>
      </c>
      <c r="E13" s="81">
        <f>SUM(E18:E22,E24:E34,E37:E47,E50:E67,E70:E71,E74:E75,E78:E79,E82:E101,E104:E122,E125:E153,E156:E158,E171:E177,E184)</f>
        <v>0</v>
      </c>
      <c r="F13" s="56">
        <v>30</v>
      </c>
      <c r="G13" s="53">
        <f>E13*F13</f>
        <v>0</v>
      </c>
      <c r="H13" s="53">
        <f>G13*1.081</f>
        <v>0</v>
      </c>
    </row>
    <row r="14" spans="1:8" x14ac:dyDescent="0.25">
      <c r="A14" s="53" t="s">
        <v>278</v>
      </c>
      <c r="B14" s="53" t="s">
        <v>143</v>
      </c>
      <c r="C14" s="53" t="s">
        <v>211</v>
      </c>
      <c r="D14" s="53" t="s">
        <v>8</v>
      </c>
      <c r="E14" s="79">
        <v>0</v>
      </c>
      <c r="F14" s="56">
        <v>30</v>
      </c>
      <c r="G14" s="53">
        <f>E14*F14</f>
        <v>0</v>
      </c>
      <c r="H14" s="53">
        <f>G14*1.081</f>
        <v>0</v>
      </c>
    </row>
    <row r="15" spans="1:8" ht="16.5" thickBot="1" x14ac:dyDescent="0.3">
      <c r="A15" s="15" t="s">
        <v>210</v>
      </c>
      <c r="F15" s="2"/>
      <c r="G15" s="55">
        <f>SUM(G12:G14)</f>
        <v>200</v>
      </c>
      <c r="H15" s="55">
        <f>SUM(H12:H14)</f>
        <v>216.2</v>
      </c>
    </row>
    <row r="16" spans="1:8" x14ac:dyDescent="0.25">
      <c r="D16"/>
      <c r="F16"/>
      <c r="G16" s="1"/>
      <c r="H16" s="1"/>
    </row>
    <row r="17" spans="1:8" ht="18.75" x14ac:dyDescent="0.3">
      <c r="A17" s="9" t="str">
        <f>Leuchtenmodule!C7</f>
        <v>LIGA.AIR / Leuchtenmodule</v>
      </c>
      <c r="F17" s="70"/>
    </row>
    <row r="18" spans="1:8" x14ac:dyDescent="0.25">
      <c r="A18" s="6" t="s">
        <v>278</v>
      </c>
      <c r="B18" t="str">
        <f>Leuchtenmodule!C9</f>
        <v>DIM.CBU-TED+</v>
      </c>
      <c r="C18" t="s">
        <v>256</v>
      </c>
      <c r="D18" s="2" t="s">
        <v>8</v>
      </c>
      <c r="E18" s="82">
        <f>Leuchtenmodule!C27</f>
        <v>0</v>
      </c>
      <c r="F18" s="7">
        <v>101.76205365402406</v>
      </c>
      <c r="G18" s="41">
        <f>E18*F18</f>
        <v>0</v>
      </c>
      <c r="H18" s="41">
        <f>G18*1.081</f>
        <v>0</v>
      </c>
    </row>
    <row r="19" spans="1:8" x14ac:dyDescent="0.25">
      <c r="A19" s="6" t="s">
        <v>278</v>
      </c>
      <c r="B19" t="str">
        <f>Leuchtenmodule!D9</f>
        <v>DIM.T13.S</v>
      </c>
      <c r="C19" t="s">
        <v>256</v>
      </c>
      <c r="D19" s="2" t="s">
        <v>8</v>
      </c>
      <c r="E19" s="82">
        <f>Leuchtenmodule!D27</f>
        <v>0</v>
      </c>
      <c r="F19" s="7">
        <v>148.01028677150788</v>
      </c>
      <c r="G19" s="41">
        <f t="shared" ref="G19:G108" si="0">E19*F19</f>
        <v>0</v>
      </c>
      <c r="H19" s="41">
        <f t="shared" ref="H19:H45" si="1">G19*1.081</f>
        <v>0</v>
      </c>
    </row>
    <row r="20" spans="1:8" x14ac:dyDescent="0.25">
      <c r="A20" s="6" t="s">
        <v>278</v>
      </c>
      <c r="B20" t="str">
        <f>Leuchtenmodule!E9</f>
        <v>DIM.300</v>
      </c>
      <c r="C20" t="s">
        <v>142</v>
      </c>
      <c r="D20" s="2" t="s">
        <v>8</v>
      </c>
      <c r="E20" s="82">
        <f>Leuchtenmodule!E27</f>
        <v>0</v>
      </c>
      <c r="F20" s="7">
        <v>134.13999999999999</v>
      </c>
      <c r="G20" s="41">
        <f t="shared" si="0"/>
        <v>0</v>
      </c>
      <c r="H20" s="41">
        <f t="shared" si="1"/>
        <v>0</v>
      </c>
    </row>
    <row r="21" spans="1:8" x14ac:dyDescent="0.25">
      <c r="A21" s="6" t="s">
        <v>278</v>
      </c>
      <c r="B21" t="s">
        <v>544</v>
      </c>
      <c r="C21" t="s">
        <v>545</v>
      </c>
      <c r="D21" s="2" t="s">
        <v>8</v>
      </c>
      <c r="E21" s="65"/>
      <c r="F21" s="7">
        <v>4.63</v>
      </c>
      <c r="G21" s="41">
        <f t="shared" ref="G21" si="2">E21*F21</f>
        <v>0</v>
      </c>
      <c r="H21" s="41">
        <f t="shared" ref="H21" si="3">G21*1.081</f>
        <v>0</v>
      </c>
    </row>
    <row r="22" spans="1:8" x14ac:dyDescent="0.25">
      <c r="A22" s="6" t="s">
        <v>278</v>
      </c>
      <c r="B22" t="str">
        <f>Leuchtenmodule!F9</f>
        <v>DIM.CRD.400+</v>
      </c>
      <c r="C22" t="s">
        <v>263</v>
      </c>
      <c r="D22" s="2" t="s">
        <v>8</v>
      </c>
      <c r="E22" s="82">
        <f>Leuchtenmodule!F27</f>
        <v>0</v>
      </c>
      <c r="F22" s="7">
        <v>277.51928769657729</v>
      </c>
      <c r="G22" s="41">
        <f t="shared" si="0"/>
        <v>0</v>
      </c>
      <c r="H22" s="41">
        <f t="shared" si="1"/>
        <v>0</v>
      </c>
    </row>
    <row r="23" spans="1:8" x14ac:dyDescent="0.25">
      <c r="A23" s="6" t="s">
        <v>250</v>
      </c>
      <c r="B23" s="6" t="s">
        <v>261</v>
      </c>
      <c r="C23" t="s">
        <v>252</v>
      </c>
      <c r="D23" s="2" t="s">
        <v>8</v>
      </c>
      <c r="E23" s="82">
        <f>Leuchtenmodule!G27</f>
        <v>0</v>
      </c>
      <c r="F23" s="7">
        <v>499.53471785383903</v>
      </c>
      <c r="G23" s="41">
        <f>E23*F23</f>
        <v>0</v>
      </c>
      <c r="H23" s="41">
        <f>G23*1.081</f>
        <v>0</v>
      </c>
    </row>
    <row r="24" spans="1:8" x14ac:dyDescent="0.25">
      <c r="A24" s="6" t="s">
        <v>278</v>
      </c>
      <c r="B24" t="s">
        <v>253</v>
      </c>
      <c r="C24" t="s">
        <v>251</v>
      </c>
      <c r="D24" s="2" t="s">
        <v>8</v>
      </c>
      <c r="E24" s="82">
        <f>Leuchtenmodule!H27</f>
        <v>0</v>
      </c>
      <c r="F24" s="7">
        <v>212.76976873265497</v>
      </c>
      <c r="G24" s="41">
        <f>E24*F24</f>
        <v>0</v>
      </c>
      <c r="H24" s="41">
        <f>G24*1.081</f>
        <v>0</v>
      </c>
    </row>
    <row r="25" spans="1:8" x14ac:dyDescent="0.25">
      <c r="A25" s="6" t="s">
        <v>278</v>
      </c>
      <c r="B25" t="str">
        <f>Leuchtenmodule!I9</f>
        <v>DALI.ASA</v>
      </c>
      <c r="C25" t="s">
        <v>510</v>
      </c>
      <c r="D25" s="2" t="s">
        <v>8</v>
      </c>
      <c r="E25" s="82">
        <f>Leuchtenmodule!H28</f>
        <v>0</v>
      </c>
      <c r="F25" s="7">
        <v>96.21</v>
      </c>
      <c r="G25" s="41">
        <f>E25*F25</f>
        <v>0</v>
      </c>
      <c r="H25" s="41">
        <f>G25*1.081</f>
        <v>0</v>
      </c>
    </row>
    <row r="26" spans="1:8" x14ac:dyDescent="0.25">
      <c r="A26" s="6" t="s">
        <v>278</v>
      </c>
      <c r="B26" t="str">
        <f>Leuchtenmodule!J9</f>
        <v>DALI.240</v>
      </c>
      <c r="C26" t="s">
        <v>496</v>
      </c>
      <c r="D26" s="2" t="s">
        <v>8</v>
      </c>
      <c r="E26" s="82">
        <f>Leuchtenmodule!J27</f>
        <v>0</v>
      </c>
      <c r="F26" s="7">
        <v>159.11000000000001</v>
      </c>
      <c r="G26" s="41">
        <f t="shared" si="0"/>
        <v>0</v>
      </c>
      <c r="H26" s="41">
        <f t="shared" si="1"/>
        <v>0</v>
      </c>
    </row>
    <row r="27" spans="1:8" x14ac:dyDescent="0.25">
      <c r="A27" s="6" t="s">
        <v>278</v>
      </c>
      <c r="B27" t="s">
        <v>159</v>
      </c>
      <c r="C27" t="s">
        <v>491</v>
      </c>
      <c r="D27" s="2" t="s">
        <v>8</v>
      </c>
      <c r="E27" s="82">
        <f>Leuchtenmodule!K27</f>
        <v>0</v>
      </c>
      <c r="F27" s="7">
        <v>175.76719703977798</v>
      </c>
      <c r="G27" s="41">
        <f>E27*F27</f>
        <v>0</v>
      </c>
      <c r="H27" s="41">
        <f t="shared" si="1"/>
        <v>0</v>
      </c>
    </row>
    <row r="28" spans="1:8" x14ac:dyDescent="0.25">
      <c r="A28" s="6" t="s">
        <v>278</v>
      </c>
      <c r="B28" t="s">
        <v>237</v>
      </c>
      <c r="C28" t="s">
        <v>495</v>
      </c>
      <c r="D28" s="2" t="s">
        <v>8</v>
      </c>
      <c r="E28" s="82">
        <f>Leuchtenmodule!L27</f>
        <v>0</v>
      </c>
      <c r="F28" s="7">
        <v>203.51414431082333</v>
      </c>
      <c r="G28" s="41">
        <f>E28*F28</f>
        <v>0</v>
      </c>
      <c r="H28" s="41">
        <f t="shared" si="1"/>
        <v>0</v>
      </c>
    </row>
    <row r="29" spans="1:8" x14ac:dyDescent="0.25">
      <c r="A29" s="6" t="s">
        <v>278</v>
      </c>
      <c r="B29" t="str">
        <f>Leuchtenmodule!M9</f>
        <v>OD.DALI240+</v>
      </c>
      <c r="C29" t="s">
        <v>492</v>
      </c>
      <c r="D29" s="2" t="s">
        <v>8</v>
      </c>
      <c r="E29" s="82">
        <f>Leuchtenmodule!M27</f>
        <v>0</v>
      </c>
      <c r="F29" s="7">
        <v>203.51414431082333</v>
      </c>
      <c r="G29" s="41">
        <f t="shared" si="0"/>
        <v>0</v>
      </c>
      <c r="H29" s="41">
        <f t="shared" si="1"/>
        <v>0</v>
      </c>
    </row>
    <row r="30" spans="1:8" x14ac:dyDescent="0.25">
      <c r="A30" s="6" t="s">
        <v>278</v>
      </c>
      <c r="B30" t="str">
        <f>Leuchtenmodule!N9</f>
        <v>DALI.1K.4.T</v>
      </c>
      <c r="C30" t="s">
        <v>493</v>
      </c>
      <c r="D30" s="2" t="s">
        <v>8</v>
      </c>
      <c r="E30" s="82">
        <f>Leuchtenmodule!N27</f>
        <v>0</v>
      </c>
      <c r="F30" s="7">
        <v>185.012858464385</v>
      </c>
      <c r="G30" s="41">
        <f t="shared" si="0"/>
        <v>0</v>
      </c>
      <c r="H30" s="41">
        <f t="shared" si="1"/>
        <v>0</v>
      </c>
    </row>
    <row r="31" spans="1:8" x14ac:dyDescent="0.25">
      <c r="A31" s="6" t="s">
        <v>278</v>
      </c>
      <c r="B31" t="str">
        <f>Leuchtenmodule!O9</f>
        <v>4.DALI.4.T</v>
      </c>
      <c r="C31" t="s">
        <v>494</v>
      </c>
      <c r="D31" s="2" t="s">
        <v>8</v>
      </c>
      <c r="E31" s="82">
        <f>Leuchtenmodule!O27</f>
        <v>0</v>
      </c>
      <c r="F31" s="7">
        <v>536.53728954671601</v>
      </c>
      <c r="G31" s="41">
        <f t="shared" si="0"/>
        <v>0</v>
      </c>
      <c r="H31" s="41">
        <f t="shared" si="1"/>
        <v>0</v>
      </c>
    </row>
    <row r="32" spans="1:8" x14ac:dyDescent="0.25">
      <c r="A32" s="6" t="s">
        <v>278</v>
      </c>
      <c r="B32" t="str">
        <f>Leuchtenmodule!P9</f>
        <v>SAL.1016</v>
      </c>
      <c r="C32" t="s">
        <v>369</v>
      </c>
      <c r="D32" s="2" t="s">
        <v>8</v>
      </c>
      <c r="E32" s="82">
        <f>Leuchtenmodule!P27</f>
        <v>0</v>
      </c>
      <c r="F32" s="7">
        <v>151.53</v>
      </c>
      <c r="G32" s="41">
        <f t="shared" ref="G32:G33" si="4">E32*F32</f>
        <v>0</v>
      </c>
      <c r="H32" s="41">
        <f t="shared" ref="H32:H33" si="5">G32*1.081</f>
        <v>0</v>
      </c>
    </row>
    <row r="33" spans="1:8" x14ac:dyDescent="0.25">
      <c r="A33" s="6" t="s">
        <v>278</v>
      </c>
      <c r="B33" t="str">
        <f>Leuchtenmodule!Q9</f>
        <v>SAL.1032</v>
      </c>
      <c r="C33" t="s">
        <v>367</v>
      </c>
      <c r="D33" s="2" t="s">
        <v>8</v>
      </c>
      <c r="E33" s="82">
        <f>Leuchtenmodule!Q27</f>
        <v>0</v>
      </c>
      <c r="F33" s="7">
        <v>564.29</v>
      </c>
      <c r="G33" s="41">
        <f t="shared" si="4"/>
        <v>0</v>
      </c>
      <c r="H33" s="41">
        <f t="shared" si="5"/>
        <v>0</v>
      </c>
    </row>
    <row r="34" spans="1:8" x14ac:dyDescent="0.25">
      <c r="A34" s="6" t="s">
        <v>278</v>
      </c>
      <c r="B34" t="str">
        <f>Leuchtenmodule!R9</f>
        <v>SAL.1064</v>
      </c>
      <c r="C34" t="s">
        <v>368</v>
      </c>
      <c r="D34" s="2" t="s">
        <v>8</v>
      </c>
      <c r="E34" s="82">
        <f>Leuchtenmodule!R27</f>
        <v>0</v>
      </c>
      <c r="F34" s="7">
        <v>851.06</v>
      </c>
      <c r="G34" s="41">
        <f t="shared" ref="G34:G40" si="6">E34*F34</f>
        <v>0</v>
      </c>
      <c r="H34" s="41">
        <f t="shared" si="1"/>
        <v>0</v>
      </c>
    </row>
    <row r="35" spans="1:8" x14ac:dyDescent="0.25">
      <c r="A35" s="6" t="s">
        <v>278</v>
      </c>
      <c r="B35" t="str">
        <f>Leuchtenmodule!S9</f>
        <v>PS.SALVADOR</v>
      </c>
      <c r="C35" t="s">
        <v>380</v>
      </c>
      <c r="D35" s="2" t="s">
        <v>8</v>
      </c>
      <c r="E35" s="82">
        <f>Leuchtenmodule!S27</f>
        <v>0</v>
      </c>
      <c r="F35" s="7">
        <v>175.76</v>
      </c>
      <c r="G35" s="41">
        <f t="shared" ref="G35:G36" si="7">E35*F35</f>
        <v>0</v>
      </c>
      <c r="H35" s="41">
        <f t="shared" ref="H35:H36" si="8">G35*1.081</f>
        <v>0</v>
      </c>
    </row>
    <row r="36" spans="1:8" x14ac:dyDescent="0.25">
      <c r="A36" s="6" t="s">
        <v>278</v>
      </c>
      <c r="B36" s="6">
        <f>Leuchtenmodule!T9</f>
        <v>960020066</v>
      </c>
      <c r="C36" t="s">
        <v>379</v>
      </c>
      <c r="D36" s="2" t="s">
        <v>8</v>
      </c>
      <c r="E36" s="82">
        <f>Leuchtenmodule!T27</f>
        <v>0</v>
      </c>
      <c r="F36" s="7">
        <v>97.13</v>
      </c>
      <c r="G36" s="41">
        <f t="shared" si="7"/>
        <v>0</v>
      </c>
      <c r="H36" s="41">
        <f t="shared" si="8"/>
        <v>0</v>
      </c>
    </row>
    <row r="37" spans="1:8" x14ac:dyDescent="0.25">
      <c r="A37" s="6" t="s">
        <v>278</v>
      </c>
      <c r="B37" t="str">
        <f>Leuchtenmodule!U9</f>
        <v>SAL 2016</v>
      </c>
      <c r="C37" t="s">
        <v>464</v>
      </c>
      <c r="D37" s="2" t="s">
        <v>8</v>
      </c>
      <c r="E37" s="82">
        <f>Leuchtenmodule!U27</f>
        <v>0</v>
      </c>
      <c r="F37" s="7">
        <v>368.53</v>
      </c>
      <c r="G37" s="41">
        <f t="shared" ref="G37:G39" si="9">E37*F37</f>
        <v>0</v>
      </c>
      <c r="H37" s="41">
        <f t="shared" ref="H37:H39" si="10">G37*1.081</f>
        <v>0</v>
      </c>
    </row>
    <row r="38" spans="1:8" x14ac:dyDescent="0.25">
      <c r="A38" s="6" t="s">
        <v>278</v>
      </c>
      <c r="B38" t="str">
        <f>Leuchtenmodule!V9</f>
        <v>SAL 2032</v>
      </c>
      <c r="C38" t="s">
        <v>465</v>
      </c>
      <c r="D38" s="2" t="s">
        <v>8</v>
      </c>
      <c r="E38" s="82">
        <f>Leuchtenmodule!V27</f>
        <v>0</v>
      </c>
      <c r="F38" s="7">
        <v>601.29999999999995</v>
      </c>
      <c r="G38" s="41">
        <f t="shared" si="9"/>
        <v>0</v>
      </c>
      <c r="H38" s="41">
        <f t="shared" si="10"/>
        <v>0</v>
      </c>
    </row>
    <row r="39" spans="1:8" x14ac:dyDescent="0.25">
      <c r="A39" s="6" t="s">
        <v>278</v>
      </c>
      <c r="B39" t="str">
        <f>Leuchtenmodule!W9</f>
        <v>SAL 2064</v>
      </c>
      <c r="C39" t="s">
        <v>466</v>
      </c>
      <c r="D39" s="2" t="s">
        <v>8</v>
      </c>
      <c r="E39" s="82">
        <f>Leuchtenmodule!W27</f>
        <v>0</v>
      </c>
      <c r="F39" s="7">
        <v>888.07</v>
      </c>
      <c r="G39" s="41">
        <f t="shared" si="9"/>
        <v>0</v>
      </c>
      <c r="H39" s="41">
        <f t="shared" si="10"/>
        <v>0</v>
      </c>
    </row>
    <row r="40" spans="1:8" x14ac:dyDescent="0.25">
      <c r="A40" s="6" t="s">
        <v>278</v>
      </c>
      <c r="B40" t="s">
        <v>419</v>
      </c>
      <c r="C40" t="s">
        <v>497</v>
      </c>
      <c r="D40" s="2" t="s">
        <v>8</v>
      </c>
      <c r="E40" s="82">
        <f>Leuchtenmodule!X27</f>
        <v>0</v>
      </c>
      <c r="F40" s="7">
        <v>189.63568917668826</v>
      </c>
      <c r="G40" s="41">
        <f t="shared" si="6"/>
        <v>0</v>
      </c>
      <c r="H40" s="41">
        <f t="shared" si="1"/>
        <v>0</v>
      </c>
    </row>
    <row r="41" spans="1:8" x14ac:dyDescent="0.25">
      <c r="A41" s="6" t="s">
        <v>278</v>
      </c>
      <c r="B41" t="s">
        <v>420</v>
      </c>
      <c r="C41" t="s">
        <v>498</v>
      </c>
      <c r="D41" s="2" t="s">
        <v>8</v>
      </c>
      <c r="E41" s="82">
        <f>Leuchtenmodule!Y27</f>
        <v>0</v>
      </c>
      <c r="F41" s="7">
        <v>277.52</v>
      </c>
      <c r="G41" s="41">
        <f t="shared" ref="G41" si="11">E41*F41</f>
        <v>0</v>
      </c>
      <c r="H41" s="41">
        <f t="shared" ref="H41" si="12">G41*1.081</f>
        <v>0</v>
      </c>
    </row>
    <row r="42" spans="1:8" x14ac:dyDescent="0.25">
      <c r="A42" s="6" t="s">
        <v>278</v>
      </c>
      <c r="B42" t="str">
        <f>Leuchtenmodule!Z9</f>
        <v>CBU-ASD</v>
      </c>
      <c r="C42" t="s">
        <v>147</v>
      </c>
      <c r="D42" s="2" t="s">
        <v>8</v>
      </c>
      <c r="E42" s="82">
        <f>Leuchtenmodule!Z27</f>
        <v>0</v>
      </c>
      <c r="F42" s="7">
        <v>101.76205365402406</v>
      </c>
      <c r="G42" s="41">
        <f t="shared" si="0"/>
        <v>0</v>
      </c>
      <c r="H42" s="41">
        <f t="shared" si="1"/>
        <v>0</v>
      </c>
    </row>
    <row r="43" spans="1:8" x14ac:dyDescent="0.25">
      <c r="A43" s="6" t="s">
        <v>278</v>
      </c>
      <c r="B43" t="s">
        <v>132</v>
      </c>
      <c r="C43" t="s">
        <v>148</v>
      </c>
      <c r="D43" s="2" t="s">
        <v>8</v>
      </c>
      <c r="E43" s="82">
        <f>Leuchtenmodule!AA27</f>
        <v>0</v>
      </c>
      <c r="F43" s="7">
        <v>101.76205365402406</v>
      </c>
      <c r="G43" s="41">
        <f t="shared" si="0"/>
        <v>0</v>
      </c>
      <c r="H43" s="41">
        <f t="shared" si="1"/>
        <v>0</v>
      </c>
    </row>
    <row r="44" spans="1:8" x14ac:dyDescent="0.25">
      <c r="A44" s="6" t="s">
        <v>278</v>
      </c>
      <c r="B44" t="s">
        <v>131</v>
      </c>
      <c r="C44" t="s">
        <v>134</v>
      </c>
      <c r="D44" s="2" t="s">
        <v>8</v>
      </c>
      <c r="E44" s="82">
        <f>Leuchtenmodule!AB27</f>
        <v>0</v>
      </c>
      <c r="F44" s="7">
        <v>129.50900092506939</v>
      </c>
      <c r="G44" s="41">
        <f t="shared" si="0"/>
        <v>0</v>
      </c>
      <c r="H44" s="41">
        <f t="shared" si="1"/>
        <v>0</v>
      </c>
    </row>
    <row r="45" spans="1:8" x14ac:dyDescent="0.25">
      <c r="A45" s="6" t="s">
        <v>278</v>
      </c>
      <c r="B45" t="str">
        <f>Leuchtenmodule!AC9</f>
        <v>PWM.1.2.BT.+</v>
      </c>
      <c r="C45" t="s">
        <v>469</v>
      </c>
      <c r="D45" s="2" t="s">
        <v>8</v>
      </c>
      <c r="E45" s="82">
        <f>Leuchtenmodule!AC27</f>
        <v>0</v>
      </c>
      <c r="F45" s="7">
        <v>92.51</v>
      </c>
      <c r="G45" s="41">
        <f t="shared" si="0"/>
        <v>0</v>
      </c>
      <c r="H45" s="41">
        <f t="shared" si="1"/>
        <v>0</v>
      </c>
    </row>
    <row r="46" spans="1:8" x14ac:dyDescent="0.25">
      <c r="A46" s="6" t="s">
        <v>278</v>
      </c>
      <c r="B46" t="str">
        <f>Leuchtenmodule!AD9</f>
        <v>PWM.4.12-48+</v>
      </c>
      <c r="C46" t="s">
        <v>470</v>
      </c>
      <c r="D46" s="2" t="s">
        <v>8</v>
      </c>
      <c r="E46" s="82">
        <f>Leuchtenmodule!AD27</f>
        <v>0</v>
      </c>
      <c r="F46" s="7">
        <v>148.01</v>
      </c>
      <c r="G46" s="41">
        <f>E46*F46</f>
        <v>0</v>
      </c>
      <c r="H46" s="41">
        <f>G46*1.081</f>
        <v>0</v>
      </c>
    </row>
    <row r="47" spans="1:8" x14ac:dyDescent="0.25">
      <c r="A47" s="6" t="s">
        <v>278</v>
      </c>
      <c r="B47" t="str">
        <f>Leuchtenmodule!AE9</f>
        <v>PWM5+</v>
      </c>
      <c r="C47" t="s">
        <v>468</v>
      </c>
      <c r="D47" s="2" t="s">
        <v>8</v>
      </c>
      <c r="E47" s="82">
        <f>Leuchtenmodule!AE27</f>
        <v>0</v>
      </c>
      <c r="F47" s="7">
        <v>148.01</v>
      </c>
      <c r="G47" s="41">
        <f t="shared" ref="G47" si="13">E47*F47</f>
        <v>0</v>
      </c>
      <c r="H47" s="41">
        <f t="shared" ref="H47" si="14">G47*1.081</f>
        <v>0</v>
      </c>
    </row>
    <row r="48" spans="1:8" ht="6" customHeight="1" x14ac:dyDescent="0.25">
      <c r="C48" t="s">
        <v>1</v>
      </c>
      <c r="D48" s="2" t="s">
        <v>1</v>
      </c>
      <c r="E48" s="82" t="s">
        <v>1</v>
      </c>
      <c r="F48" s="7" t="s">
        <v>1</v>
      </c>
      <c r="G48" s="41" t="s">
        <v>1</v>
      </c>
      <c r="H48" s="41" t="s">
        <v>1</v>
      </c>
    </row>
    <row r="49" spans="1:8" ht="18.75" x14ac:dyDescent="0.3">
      <c r="A49" s="9" t="str">
        <f>Elemente!C6</f>
        <v>LIGA.AIR / Elemente</v>
      </c>
      <c r="E49" s="82"/>
      <c r="F49" s="72"/>
      <c r="G49" s="41"/>
    </row>
    <row r="50" spans="1:8" x14ac:dyDescent="0.25">
      <c r="A50" s="6" t="s">
        <v>278</v>
      </c>
      <c r="B50" t="s">
        <v>287</v>
      </c>
      <c r="C50" t="s">
        <v>62</v>
      </c>
      <c r="D50" s="2" t="s">
        <v>8</v>
      </c>
      <c r="E50" s="82">
        <f>Elemente!C26</f>
        <v>0</v>
      </c>
      <c r="F50" s="7">
        <v>122.11</v>
      </c>
      <c r="G50" s="41">
        <f t="shared" si="0"/>
        <v>0</v>
      </c>
      <c r="H50" s="41">
        <f>G50*1.081</f>
        <v>0</v>
      </c>
    </row>
    <row r="51" spans="1:8" x14ac:dyDescent="0.25">
      <c r="A51" s="6" t="s">
        <v>278</v>
      </c>
      <c r="B51" t="s">
        <v>292</v>
      </c>
      <c r="C51" t="s">
        <v>308</v>
      </c>
      <c r="D51" s="2" t="s">
        <v>8</v>
      </c>
      <c r="E51" s="82">
        <f>Elemente!D26</f>
        <v>0</v>
      </c>
      <c r="F51" s="7">
        <v>185.01285846438483</v>
      </c>
      <c r="G51" s="41">
        <f t="shared" ref="G51" si="15">E51*F51</f>
        <v>0</v>
      </c>
      <c r="H51" s="41">
        <f t="shared" ref="H51:H67" si="16">G51*1.081</f>
        <v>0</v>
      </c>
    </row>
    <row r="52" spans="1:8" x14ac:dyDescent="0.25">
      <c r="A52" s="6" t="s">
        <v>278</v>
      </c>
      <c r="B52" t="str">
        <f>Elemente!E8</f>
        <v>REL.4T.240</v>
      </c>
      <c r="C52" t="s">
        <v>205</v>
      </c>
      <c r="D52" s="2" t="s">
        <v>8</v>
      </c>
      <c r="E52" s="82">
        <f>Elemente!E26</f>
        <v>0</v>
      </c>
      <c r="F52" s="7">
        <v>161.88874190564295</v>
      </c>
      <c r="G52" s="41">
        <f t="shared" si="0"/>
        <v>0</v>
      </c>
      <c r="H52" s="41">
        <f t="shared" si="16"/>
        <v>0</v>
      </c>
    </row>
    <row r="53" spans="1:8" x14ac:dyDescent="0.25">
      <c r="A53" s="6" t="s">
        <v>278</v>
      </c>
      <c r="B53" t="s">
        <v>10</v>
      </c>
      <c r="C53" t="s">
        <v>146</v>
      </c>
      <c r="D53" s="2" t="s">
        <v>8</v>
      </c>
      <c r="E53" s="82">
        <f>Elemente!F26</f>
        <v>0</v>
      </c>
      <c r="F53" s="7">
        <v>157.26591119333949</v>
      </c>
      <c r="G53" s="41">
        <f t="shared" si="0"/>
        <v>0</v>
      </c>
      <c r="H53" s="41">
        <f t="shared" si="16"/>
        <v>0</v>
      </c>
    </row>
    <row r="54" spans="1:8" x14ac:dyDescent="0.25">
      <c r="A54" s="6" t="s">
        <v>278</v>
      </c>
      <c r="B54" t="s">
        <v>13</v>
      </c>
      <c r="C54" t="s">
        <v>87</v>
      </c>
      <c r="D54" s="2" t="s">
        <v>8</v>
      </c>
      <c r="E54" s="82">
        <f>Elemente!G26</f>
        <v>0</v>
      </c>
      <c r="F54" s="7">
        <v>175.76719703977798</v>
      </c>
      <c r="G54" s="41">
        <f t="shared" si="0"/>
        <v>0</v>
      </c>
      <c r="H54" s="41">
        <f t="shared" si="16"/>
        <v>0</v>
      </c>
    </row>
    <row r="55" spans="1:8" x14ac:dyDescent="0.25">
      <c r="A55" s="6" t="s">
        <v>278</v>
      </c>
      <c r="B55" t="s">
        <v>12</v>
      </c>
      <c r="C55" t="s">
        <v>88</v>
      </c>
      <c r="D55" s="2" t="s">
        <v>8</v>
      </c>
      <c r="E55" s="82">
        <f>Elemente!H26</f>
        <v>0</v>
      </c>
      <c r="F55" s="7">
        <v>175.76719703977798</v>
      </c>
      <c r="G55" s="41">
        <f t="shared" si="0"/>
        <v>0</v>
      </c>
      <c r="H55" s="41">
        <f t="shared" si="16"/>
        <v>0</v>
      </c>
    </row>
    <row r="56" spans="1:8" x14ac:dyDescent="0.25">
      <c r="A56" s="6" t="s">
        <v>278</v>
      </c>
      <c r="B56" t="s">
        <v>15</v>
      </c>
      <c r="C56" t="s">
        <v>81</v>
      </c>
      <c r="D56" s="2" t="s">
        <v>8</v>
      </c>
      <c r="E56" s="82">
        <f>Elemente!I26</f>
        <v>0</v>
      </c>
      <c r="F56" s="7">
        <v>83.260767807585566</v>
      </c>
      <c r="G56" s="41">
        <f t="shared" si="0"/>
        <v>0</v>
      </c>
      <c r="H56" s="41">
        <f t="shared" si="16"/>
        <v>0</v>
      </c>
    </row>
    <row r="57" spans="1:8" x14ac:dyDescent="0.25">
      <c r="A57" s="6" t="s">
        <v>278</v>
      </c>
      <c r="B57" t="str">
        <f>Elemente!J8</f>
        <v>REP.TIMEURO</v>
      </c>
      <c r="C57" t="s">
        <v>472</v>
      </c>
      <c r="D57" s="2" t="s">
        <v>8</v>
      </c>
      <c r="E57" s="82">
        <f>Elemente!J26</f>
        <v>0</v>
      </c>
      <c r="F57" s="7">
        <v>120.26</v>
      </c>
      <c r="G57" s="41">
        <f t="shared" ref="G57" si="17">E57*F57</f>
        <v>0</v>
      </c>
      <c r="H57" s="41">
        <f t="shared" si="16"/>
        <v>0</v>
      </c>
    </row>
    <row r="58" spans="1:8" x14ac:dyDescent="0.25">
      <c r="A58" s="6" t="s">
        <v>278</v>
      </c>
      <c r="B58" t="str">
        <f>Elemente!K8</f>
        <v>REL.TIM.480+</v>
      </c>
      <c r="C58" t="s">
        <v>471</v>
      </c>
      <c r="D58" s="2" t="s">
        <v>8</v>
      </c>
      <c r="E58" s="82">
        <f>Elemente!K26</f>
        <v>0</v>
      </c>
      <c r="F58" s="7">
        <v>180.39</v>
      </c>
      <c r="G58" s="41">
        <f t="shared" ref="G58" si="18">E58*F58</f>
        <v>0</v>
      </c>
      <c r="H58" s="41">
        <f t="shared" ref="H58" si="19">G58*1.081</f>
        <v>0</v>
      </c>
    </row>
    <row r="59" spans="1:8" x14ac:dyDescent="0.25">
      <c r="A59" s="6" t="s">
        <v>278</v>
      </c>
      <c r="B59" t="s">
        <v>16</v>
      </c>
      <c r="C59" t="s">
        <v>63</v>
      </c>
      <c r="D59" s="2" t="s">
        <v>8</v>
      </c>
      <c r="E59" s="82">
        <f>Elemente!L26</f>
        <v>0</v>
      </c>
      <c r="F59" s="7">
        <v>83.260767807585566</v>
      </c>
      <c r="G59" s="41">
        <f t="shared" si="0"/>
        <v>0</v>
      </c>
      <c r="H59" s="41">
        <f t="shared" si="16"/>
        <v>0</v>
      </c>
    </row>
    <row r="60" spans="1:8" x14ac:dyDescent="0.25">
      <c r="A60" s="6" t="s">
        <v>278</v>
      </c>
      <c r="B60" t="s">
        <v>319</v>
      </c>
      <c r="C60" t="s">
        <v>320</v>
      </c>
      <c r="D60" s="2" t="s">
        <v>8</v>
      </c>
      <c r="E60" s="82">
        <f>Elemente!M26</f>
        <v>0</v>
      </c>
      <c r="F60" s="7">
        <v>175.76719703977798</v>
      </c>
      <c r="G60" s="41">
        <f t="shared" ref="G60" si="20">E60*F60</f>
        <v>0</v>
      </c>
      <c r="H60" s="41">
        <f t="shared" si="16"/>
        <v>0</v>
      </c>
    </row>
    <row r="61" spans="1:8" x14ac:dyDescent="0.25">
      <c r="A61" s="6" t="s">
        <v>278</v>
      </c>
      <c r="B61" t="s">
        <v>271</v>
      </c>
      <c r="C61" t="s">
        <v>272</v>
      </c>
      <c r="D61" s="2" t="s">
        <v>8</v>
      </c>
      <c r="E61" s="82">
        <f>Elemente!N26</f>
        <v>0</v>
      </c>
      <c r="F61" s="7">
        <v>453.28648473635525</v>
      </c>
      <c r="G61" s="41">
        <f t="shared" si="0"/>
        <v>0</v>
      </c>
      <c r="H61" s="41">
        <f t="shared" si="16"/>
        <v>0</v>
      </c>
    </row>
    <row r="62" spans="1:8" x14ac:dyDescent="0.25">
      <c r="A62" s="6" t="s">
        <v>278</v>
      </c>
      <c r="B62" t="s">
        <v>276</v>
      </c>
      <c r="C62" t="s">
        <v>127</v>
      </c>
      <c r="D62" s="2" t="s">
        <v>8</v>
      </c>
      <c r="E62" s="82">
        <f>Elemente!O26</f>
        <v>0</v>
      </c>
      <c r="F62" s="7">
        <v>185.01285846438483</v>
      </c>
      <c r="G62" s="41">
        <f t="shared" si="0"/>
        <v>0</v>
      </c>
      <c r="H62" s="41">
        <f t="shared" si="16"/>
        <v>0</v>
      </c>
    </row>
    <row r="63" spans="1:8" x14ac:dyDescent="0.25">
      <c r="A63" s="6" t="s">
        <v>278</v>
      </c>
      <c r="B63" t="s">
        <v>275</v>
      </c>
      <c r="C63" t="s">
        <v>128</v>
      </c>
      <c r="D63" s="2" t="s">
        <v>8</v>
      </c>
      <c r="E63" s="82">
        <f>Elemente!P26</f>
        <v>0</v>
      </c>
      <c r="F63" s="7">
        <v>185.01285846438483</v>
      </c>
      <c r="G63" s="41">
        <f t="shared" si="0"/>
        <v>0</v>
      </c>
      <c r="H63" s="41">
        <f t="shared" si="16"/>
        <v>0</v>
      </c>
    </row>
    <row r="64" spans="1:8" x14ac:dyDescent="0.25">
      <c r="A64" s="6" t="s">
        <v>278</v>
      </c>
      <c r="B64" t="s">
        <v>273</v>
      </c>
      <c r="C64" t="s">
        <v>274</v>
      </c>
      <c r="D64" s="2" t="s">
        <v>8</v>
      </c>
      <c r="E64" s="82">
        <f>Elemente!Q26</f>
        <v>0</v>
      </c>
      <c r="F64" s="7">
        <v>555.03857539315459</v>
      </c>
      <c r="G64" s="41">
        <f t="shared" si="0"/>
        <v>0</v>
      </c>
      <c r="H64" s="41">
        <f t="shared" si="16"/>
        <v>0</v>
      </c>
    </row>
    <row r="65" spans="1:8" x14ac:dyDescent="0.25">
      <c r="A65" s="6" t="s">
        <v>278</v>
      </c>
      <c r="B65" t="s">
        <v>288</v>
      </c>
      <c r="C65" t="s">
        <v>195</v>
      </c>
      <c r="D65" s="2" t="s">
        <v>8</v>
      </c>
      <c r="E65" s="82">
        <f>Elemente!R26</f>
        <v>0</v>
      </c>
      <c r="F65" s="7">
        <v>425.52957446808512</v>
      </c>
      <c r="G65" s="41">
        <f t="shared" si="0"/>
        <v>0</v>
      </c>
      <c r="H65" s="41">
        <f t="shared" si="16"/>
        <v>0</v>
      </c>
    </row>
    <row r="66" spans="1:8" x14ac:dyDescent="0.25">
      <c r="A66" s="6" t="s">
        <v>278</v>
      </c>
      <c r="B66" t="s">
        <v>169</v>
      </c>
      <c r="C66" t="s">
        <v>196</v>
      </c>
      <c r="D66" s="2" t="s">
        <v>8</v>
      </c>
      <c r="E66" s="82">
        <f>Elemente!T26</f>
        <v>0</v>
      </c>
      <c r="F66" s="7">
        <v>351.5244310823312</v>
      </c>
      <c r="G66" s="41">
        <f t="shared" si="0"/>
        <v>0</v>
      </c>
      <c r="H66" s="41">
        <f t="shared" si="16"/>
        <v>0</v>
      </c>
    </row>
    <row r="67" spans="1:8" x14ac:dyDescent="0.25">
      <c r="A67" s="6" t="s">
        <v>278</v>
      </c>
      <c r="B67" t="s">
        <v>289</v>
      </c>
      <c r="C67" t="s">
        <v>290</v>
      </c>
      <c r="D67" s="2" t="s">
        <v>8</v>
      </c>
      <c r="E67" s="82">
        <f>Elemente!S26</f>
        <v>0</v>
      </c>
      <c r="F67" s="7">
        <v>453.30641073080483</v>
      </c>
      <c r="G67" s="41">
        <f t="shared" ref="G67" si="21">E67*F67</f>
        <v>0</v>
      </c>
      <c r="H67" s="41">
        <f t="shared" si="16"/>
        <v>0</v>
      </c>
    </row>
    <row r="68" spans="1:8" ht="5.0999999999999996" customHeight="1" x14ac:dyDescent="0.25">
      <c r="E68" s="82"/>
      <c r="F68" s="72"/>
      <c r="G68" s="41"/>
    </row>
    <row r="69" spans="1:8" ht="18.75" x14ac:dyDescent="0.3">
      <c r="A69" s="9" t="str">
        <f>Sensoren!C7</f>
        <v>LIGA.air / Sensoren</v>
      </c>
      <c r="E69" s="82"/>
      <c r="F69" s="72"/>
      <c r="G69" s="41"/>
    </row>
    <row r="70" spans="1:8" x14ac:dyDescent="0.25">
      <c r="A70" s="61" t="s">
        <v>278</v>
      </c>
      <c r="B70" s="62" t="s">
        <v>487</v>
      </c>
      <c r="C70" s="62" t="s">
        <v>488</v>
      </c>
      <c r="D70" s="63" t="s">
        <v>8</v>
      </c>
      <c r="E70" s="76">
        <f>Sensoren!C27</f>
        <v>0</v>
      </c>
      <c r="F70" s="7">
        <v>152.65</v>
      </c>
      <c r="G70" s="64">
        <f t="shared" si="0"/>
        <v>0</v>
      </c>
      <c r="H70" s="64">
        <f>G70*1.081</f>
        <v>0</v>
      </c>
    </row>
    <row r="71" spans="1:8" x14ac:dyDescent="0.25">
      <c r="A71" s="61" t="s">
        <v>278</v>
      </c>
      <c r="B71" s="62" t="s">
        <v>19</v>
      </c>
      <c r="C71" s="62" t="s">
        <v>45</v>
      </c>
      <c r="D71" s="63" t="s">
        <v>8</v>
      </c>
      <c r="E71" s="76">
        <f>Sensoren!F27</f>
        <v>0</v>
      </c>
      <c r="F71" s="7">
        <v>175.76719703977798</v>
      </c>
      <c r="G71" s="64">
        <f t="shared" si="0"/>
        <v>0</v>
      </c>
      <c r="H71" s="64">
        <f t="shared" ref="H71:H101" si="22">G71*1.081</f>
        <v>0</v>
      </c>
    </row>
    <row r="72" spans="1:8" x14ac:dyDescent="0.25">
      <c r="A72" s="61" t="s">
        <v>32</v>
      </c>
      <c r="B72" s="62" t="s">
        <v>33</v>
      </c>
      <c r="C72" s="62" t="s">
        <v>119</v>
      </c>
      <c r="D72" s="63" t="s">
        <v>8</v>
      </c>
      <c r="E72" s="65"/>
      <c r="F72" s="7">
        <v>28.673506012950973</v>
      </c>
      <c r="G72" s="64">
        <f t="shared" si="0"/>
        <v>0</v>
      </c>
      <c r="H72" s="64">
        <f t="shared" si="22"/>
        <v>0</v>
      </c>
    </row>
    <row r="73" spans="1:8" x14ac:dyDescent="0.25">
      <c r="A73" s="61" t="s">
        <v>32</v>
      </c>
      <c r="B73" s="62" t="s">
        <v>36</v>
      </c>
      <c r="C73" s="62" t="s">
        <v>120</v>
      </c>
      <c r="D73" s="63" t="s">
        <v>8</v>
      </c>
      <c r="E73" s="84"/>
      <c r="F73" s="7">
        <v>24.050675300647548</v>
      </c>
      <c r="G73" s="64">
        <f>E72*F73</f>
        <v>0</v>
      </c>
      <c r="H73" s="64">
        <f t="shared" si="22"/>
        <v>0</v>
      </c>
    </row>
    <row r="74" spans="1:8" x14ac:dyDescent="0.25">
      <c r="A74" s="61" t="s">
        <v>278</v>
      </c>
      <c r="B74" s="62" t="s">
        <v>485</v>
      </c>
      <c r="C74" s="62" t="s">
        <v>489</v>
      </c>
      <c r="D74" s="63" t="s">
        <v>8</v>
      </c>
      <c r="E74" s="76">
        <f>Sensoren!D27</f>
        <v>0</v>
      </c>
      <c r="F74" s="7">
        <v>152.65</v>
      </c>
      <c r="G74" s="64">
        <f t="shared" si="0"/>
        <v>0</v>
      </c>
      <c r="H74" s="64">
        <f t="shared" si="22"/>
        <v>0</v>
      </c>
    </row>
    <row r="75" spans="1:8" x14ac:dyDescent="0.25">
      <c r="A75" s="61" t="s">
        <v>278</v>
      </c>
      <c r="B75" s="62" t="s">
        <v>21</v>
      </c>
      <c r="C75" s="62" t="s">
        <v>46</v>
      </c>
      <c r="D75" s="63" t="s">
        <v>8</v>
      </c>
      <c r="E75" s="76">
        <f>Sensoren!G27</f>
        <v>0</v>
      </c>
      <c r="F75" s="7">
        <v>175.76719703977798</v>
      </c>
      <c r="G75" s="64">
        <f t="shared" si="0"/>
        <v>0</v>
      </c>
      <c r="H75" s="64">
        <f t="shared" si="22"/>
        <v>0</v>
      </c>
    </row>
    <row r="76" spans="1:8" x14ac:dyDescent="0.25">
      <c r="A76" s="61" t="s">
        <v>32</v>
      </c>
      <c r="B76" s="62" t="s">
        <v>34</v>
      </c>
      <c r="C76" s="62" t="s">
        <v>121</v>
      </c>
      <c r="D76" s="63" t="s">
        <v>8</v>
      </c>
      <c r="E76" s="65"/>
      <c r="F76" s="7">
        <v>32.379740980573544</v>
      </c>
      <c r="G76" s="64">
        <f t="shared" si="0"/>
        <v>0</v>
      </c>
      <c r="H76" s="64">
        <f t="shared" si="22"/>
        <v>0</v>
      </c>
    </row>
    <row r="77" spans="1:8" x14ac:dyDescent="0.25">
      <c r="A77" s="61" t="s">
        <v>32</v>
      </c>
      <c r="B77" s="62" t="s">
        <v>37</v>
      </c>
      <c r="C77" s="62" t="s">
        <v>123</v>
      </c>
      <c r="D77" s="63" t="s">
        <v>8</v>
      </c>
      <c r="E77" s="65"/>
      <c r="F77" s="7">
        <v>28.673506012950973</v>
      </c>
      <c r="G77" s="64">
        <f t="shared" si="0"/>
        <v>0</v>
      </c>
      <c r="H77" s="64">
        <f t="shared" si="22"/>
        <v>0</v>
      </c>
    </row>
    <row r="78" spans="1:8" x14ac:dyDescent="0.25">
      <c r="A78" s="61" t="s">
        <v>278</v>
      </c>
      <c r="B78" s="62" t="s">
        <v>486</v>
      </c>
      <c r="C78" s="62" t="s">
        <v>490</v>
      </c>
      <c r="D78" s="63" t="s">
        <v>8</v>
      </c>
      <c r="E78" s="76">
        <f>Sensoren!E27</f>
        <v>0</v>
      </c>
      <c r="F78" s="7">
        <v>152.65</v>
      </c>
      <c r="G78" s="64">
        <f t="shared" si="0"/>
        <v>0</v>
      </c>
      <c r="H78" s="64">
        <f t="shared" si="22"/>
        <v>0</v>
      </c>
    </row>
    <row r="79" spans="1:8" x14ac:dyDescent="0.25">
      <c r="A79" s="6" t="s">
        <v>278</v>
      </c>
      <c r="B79" t="s">
        <v>20</v>
      </c>
      <c r="C79" t="s">
        <v>47</v>
      </c>
      <c r="D79" s="63" t="s">
        <v>8</v>
      </c>
      <c r="E79" s="76">
        <f>Sensoren!H27</f>
        <v>0</v>
      </c>
      <c r="F79" s="7">
        <v>175.76719703977798</v>
      </c>
      <c r="G79" s="64">
        <f t="shared" si="0"/>
        <v>0</v>
      </c>
      <c r="H79" s="64">
        <f t="shared" si="22"/>
        <v>0</v>
      </c>
    </row>
    <row r="80" spans="1:8" x14ac:dyDescent="0.25">
      <c r="A80" s="6" t="s">
        <v>32</v>
      </c>
      <c r="B80" t="s">
        <v>38</v>
      </c>
      <c r="C80" t="s">
        <v>124</v>
      </c>
      <c r="D80" s="63" t="s">
        <v>8</v>
      </c>
      <c r="E80" s="65"/>
      <c r="F80" s="7">
        <v>32.379740980573544</v>
      </c>
      <c r="G80" s="64">
        <f t="shared" si="0"/>
        <v>0</v>
      </c>
      <c r="H80" s="64">
        <f t="shared" si="22"/>
        <v>0</v>
      </c>
    </row>
    <row r="81" spans="1:8" x14ac:dyDescent="0.25">
      <c r="A81" s="6" t="s">
        <v>32</v>
      </c>
      <c r="B81" t="s">
        <v>35</v>
      </c>
      <c r="C81" t="s">
        <v>122</v>
      </c>
      <c r="D81" s="2" t="s">
        <v>8</v>
      </c>
      <c r="E81" s="57"/>
      <c r="F81" s="7">
        <v>28.673506012950973</v>
      </c>
      <c r="G81" s="41">
        <f t="shared" si="0"/>
        <v>0</v>
      </c>
      <c r="H81" s="64">
        <f t="shared" si="22"/>
        <v>0</v>
      </c>
    </row>
    <row r="82" spans="1:8" x14ac:dyDescent="0.25">
      <c r="A82" s="6" t="s">
        <v>278</v>
      </c>
      <c r="B82" t="s">
        <v>135</v>
      </c>
      <c r="C82" t="s">
        <v>388</v>
      </c>
      <c r="D82" s="2" t="s">
        <v>8</v>
      </c>
      <c r="E82" s="82">
        <f>Sensoren!I27</f>
        <v>0</v>
      </c>
      <c r="F82" s="7">
        <v>185.01285846438483</v>
      </c>
      <c r="G82" s="41">
        <f t="shared" si="0"/>
        <v>0</v>
      </c>
      <c r="H82" s="64">
        <f t="shared" si="22"/>
        <v>0</v>
      </c>
    </row>
    <row r="83" spans="1:8" x14ac:dyDescent="0.25">
      <c r="A83" s="6" t="s">
        <v>278</v>
      </c>
      <c r="B83" t="s">
        <v>136</v>
      </c>
      <c r="C83" t="s">
        <v>389</v>
      </c>
      <c r="D83" s="2" t="s">
        <v>8</v>
      </c>
      <c r="E83" s="82">
        <f>Sensoren!J27</f>
        <v>0</v>
      </c>
      <c r="F83" s="7">
        <v>185.01285846438483</v>
      </c>
      <c r="G83" s="41">
        <f t="shared" si="0"/>
        <v>0</v>
      </c>
      <c r="H83" s="64">
        <f t="shared" si="22"/>
        <v>0</v>
      </c>
    </row>
    <row r="84" spans="1:8" x14ac:dyDescent="0.25">
      <c r="A84" s="6" t="s">
        <v>278</v>
      </c>
      <c r="B84" t="s">
        <v>139</v>
      </c>
      <c r="C84" t="s">
        <v>390</v>
      </c>
      <c r="D84" s="2" t="s">
        <v>8</v>
      </c>
      <c r="E84" s="82">
        <f>Sensoren!K27</f>
        <v>0</v>
      </c>
      <c r="F84" s="7">
        <v>194.26848288621647</v>
      </c>
      <c r="G84" s="41">
        <f t="shared" si="0"/>
        <v>0</v>
      </c>
      <c r="H84" s="64">
        <f t="shared" si="22"/>
        <v>0</v>
      </c>
    </row>
    <row r="85" spans="1:8" x14ac:dyDescent="0.25">
      <c r="A85" s="6" t="s">
        <v>278</v>
      </c>
      <c r="B85" t="s">
        <v>176</v>
      </c>
      <c r="C85" t="s">
        <v>189</v>
      </c>
      <c r="D85" s="2" t="s">
        <v>8</v>
      </c>
      <c r="E85" s="82">
        <f>Sensoren!L27</f>
        <v>0</v>
      </c>
      <c r="F85" s="7">
        <v>175.76719703977798</v>
      </c>
      <c r="G85" s="41">
        <f t="shared" si="0"/>
        <v>0</v>
      </c>
      <c r="H85" s="64">
        <f t="shared" si="22"/>
        <v>0</v>
      </c>
    </row>
    <row r="86" spans="1:8" x14ac:dyDescent="0.25">
      <c r="A86" s="6" t="s">
        <v>278</v>
      </c>
      <c r="B86" t="s">
        <v>177</v>
      </c>
      <c r="C86" t="s">
        <v>242</v>
      </c>
      <c r="D86" s="2" t="s">
        <v>8</v>
      </c>
      <c r="E86" s="82">
        <f>Sensoren!N27</f>
        <v>0</v>
      </c>
      <c r="F86" s="7">
        <v>175.76719703977798</v>
      </c>
      <c r="G86" s="41">
        <f t="shared" si="0"/>
        <v>0</v>
      </c>
      <c r="H86" s="64">
        <f t="shared" si="22"/>
        <v>0</v>
      </c>
    </row>
    <row r="87" spans="1:8" x14ac:dyDescent="0.25">
      <c r="A87" s="6" t="s">
        <v>278</v>
      </c>
      <c r="B87" t="s">
        <v>291</v>
      </c>
      <c r="C87" t="s">
        <v>190</v>
      </c>
      <c r="D87" s="2" t="s">
        <v>8</v>
      </c>
      <c r="E87" s="82">
        <f>Sensoren!M27</f>
        <v>0</v>
      </c>
      <c r="F87" s="7">
        <v>185.01285846438483</v>
      </c>
      <c r="G87" s="41">
        <f t="shared" si="0"/>
        <v>0</v>
      </c>
      <c r="H87" s="64">
        <f t="shared" si="22"/>
        <v>0</v>
      </c>
    </row>
    <row r="88" spans="1:8" x14ac:dyDescent="0.25">
      <c r="A88" s="6" t="s">
        <v>278</v>
      </c>
      <c r="B88" t="s">
        <v>181</v>
      </c>
      <c r="C88" t="s">
        <v>191</v>
      </c>
      <c r="D88" s="2" t="s">
        <v>8</v>
      </c>
      <c r="E88" s="82">
        <f>Sensoren!O27</f>
        <v>0</v>
      </c>
      <c r="F88" s="7">
        <v>25.903792784458833</v>
      </c>
      <c r="G88" s="41">
        <f t="shared" si="0"/>
        <v>0</v>
      </c>
      <c r="H88" s="64">
        <f t="shared" si="22"/>
        <v>0</v>
      </c>
    </row>
    <row r="89" spans="1:8" x14ac:dyDescent="0.25">
      <c r="A89" s="6" t="s">
        <v>278</v>
      </c>
      <c r="B89" t="s">
        <v>179</v>
      </c>
      <c r="C89" t="s">
        <v>192</v>
      </c>
      <c r="D89" s="2" t="s">
        <v>8</v>
      </c>
      <c r="E89" s="82">
        <f>Sensoren!P27</f>
        <v>0</v>
      </c>
      <c r="F89" s="7">
        <v>259.01800185013877</v>
      </c>
      <c r="G89" s="41">
        <f t="shared" si="0"/>
        <v>0</v>
      </c>
      <c r="H89" s="64">
        <f t="shared" si="22"/>
        <v>0</v>
      </c>
    </row>
    <row r="90" spans="1:8" x14ac:dyDescent="0.25">
      <c r="A90" s="6" t="s">
        <v>278</v>
      </c>
      <c r="B90" t="s">
        <v>180</v>
      </c>
      <c r="C90" t="s">
        <v>193</v>
      </c>
      <c r="D90" s="2" t="s">
        <v>8</v>
      </c>
      <c r="E90" s="82">
        <f>Sensoren!Q27</f>
        <v>0</v>
      </c>
      <c r="F90" s="7">
        <v>259.01800185013877</v>
      </c>
      <c r="G90" s="41">
        <f t="shared" si="0"/>
        <v>0</v>
      </c>
      <c r="H90" s="64">
        <f t="shared" si="22"/>
        <v>0</v>
      </c>
    </row>
    <row r="91" spans="1:8" x14ac:dyDescent="0.25">
      <c r="A91" s="6" t="s">
        <v>278</v>
      </c>
      <c r="B91" t="s">
        <v>22</v>
      </c>
      <c r="C91" t="s">
        <v>167</v>
      </c>
      <c r="D91" s="2" t="s">
        <v>8</v>
      </c>
      <c r="E91" s="82">
        <f>Sensoren!R27</f>
        <v>0</v>
      </c>
      <c r="F91" s="7">
        <v>194.26848288621647</v>
      </c>
      <c r="G91" s="41">
        <f t="shared" si="0"/>
        <v>0</v>
      </c>
      <c r="H91" s="64">
        <f t="shared" si="22"/>
        <v>0</v>
      </c>
    </row>
    <row r="92" spans="1:8" x14ac:dyDescent="0.25">
      <c r="A92" s="6" t="s">
        <v>278</v>
      </c>
      <c r="B92" t="s">
        <v>187</v>
      </c>
      <c r="C92" t="s">
        <v>188</v>
      </c>
      <c r="D92" s="2" t="s">
        <v>8</v>
      </c>
      <c r="E92" s="82">
        <f>Sensoren!S27</f>
        <v>0</v>
      </c>
      <c r="F92" s="7">
        <v>194.26848288621647</v>
      </c>
      <c r="G92" s="41">
        <f t="shared" si="0"/>
        <v>0</v>
      </c>
      <c r="H92" s="64">
        <f t="shared" si="22"/>
        <v>0</v>
      </c>
    </row>
    <row r="93" spans="1:8" x14ac:dyDescent="0.25">
      <c r="A93" s="6" t="s">
        <v>278</v>
      </c>
      <c r="B93" t="s">
        <v>23</v>
      </c>
      <c r="C93" t="s">
        <v>168</v>
      </c>
      <c r="D93" s="2" t="s">
        <v>8</v>
      </c>
      <c r="E93" s="82">
        <f>Sensoren!T27</f>
        <v>0</v>
      </c>
      <c r="F93" s="7">
        <v>194.26848288621599</v>
      </c>
      <c r="G93" s="41">
        <f t="shared" si="0"/>
        <v>0</v>
      </c>
      <c r="H93" s="64">
        <f t="shared" si="22"/>
        <v>0</v>
      </c>
    </row>
    <row r="94" spans="1:8" x14ac:dyDescent="0.25">
      <c r="A94" s="6" t="s">
        <v>278</v>
      </c>
      <c r="B94" t="str">
        <f>Sensoren!U9</f>
        <v>SP.360.W+</v>
      </c>
      <c r="C94" t="s">
        <v>522</v>
      </c>
      <c r="D94" s="2" t="s">
        <v>8</v>
      </c>
      <c r="E94" s="82">
        <f>Sensoren!T28</f>
        <v>0</v>
      </c>
      <c r="F94" s="7">
        <v>231.27</v>
      </c>
      <c r="G94" s="41">
        <f t="shared" ref="G94:G96" si="23">E94*F94</f>
        <v>0</v>
      </c>
      <c r="H94" s="64">
        <f t="shared" ref="H94:H96" si="24">G94*1.081</f>
        <v>0</v>
      </c>
    </row>
    <row r="95" spans="1:8" x14ac:dyDescent="0.25">
      <c r="A95" s="6" t="s">
        <v>278</v>
      </c>
      <c r="B95" t="str">
        <f>Sensoren!V9</f>
        <v>SP.360.G+</v>
      </c>
      <c r="C95" t="s">
        <v>523</v>
      </c>
      <c r="D95" s="2" t="s">
        <v>8</v>
      </c>
      <c r="E95" s="82">
        <f>Sensoren!T29</f>
        <v>0</v>
      </c>
      <c r="F95" s="7">
        <v>231.27</v>
      </c>
      <c r="G95" s="41">
        <f t="shared" si="23"/>
        <v>0</v>
      </c>
      <c r="H95" s="64">
        <f t="shared" si="24"/>
        <v>0</v>
      </c>
    </row>
    <row r="96" spans="1:8" x14ac:dyDescent="0.25">
      <c r="A96" s="6" t="s">
        <v>278</v>
      </c>
      <c r="B96" t="str">
        <f>Sensoren!W9</f>
        <v>SP.360.S+</v>
      </c>
      <c r="C96" t="s">
        <v>524</v>
      </c>
      <c r="D96" s="2" t="s">
        <v>8</v>
      </c>
      <c r="E96" s="82">
        <f>Sensoren!T30</f>
        <v>0</v>
      </c>
      <c r="F96" s="7">
        <v>231.27</v>
      </c>
      <c r="G96" s="41">
        <f t="shared" si="23"/>
        <v>0</v>
      </c>
      <c r="H96" s="64">
        <f t="shared" si="24"/>
        <v>0</v>
      </c>
    </row>
    <row r="97" spans="1:8" x14ac:dyDescent="0.25">
      <c r="A97" s="6" t="s">
        <v>278</v>
      </c>
      <c r="B97" t="s">
        <v>526</v>
      </c>
      <c r="C97" t="s">
        <v>527</v>
      </c>
      <c r="D97" s="2" t="s">
        <v>8</v>
      </c>
      <c r="E97" s="65"/>
      <c r="F97" s="7">
        <v>46.25</v>
      </c>
      <c r="G97" s="41">
        <f t="shared" ref="G97:G98" si="25">E97*F97</f>
        <v>0</v>
      </c>
      <c r="H97" s="64">
        <f t="shared" ref="H97:H98" si="26">G97*1.081</f>
        <v>0</v>
      </c>
    </row>
    <row r="98" spans="1:8" x14ac:dyDescent="0.25">
      <c r="A98" s="6" t="s">
        <v>278</v>
      </c>
      <c r="B98" t="s">
        <v>525</v>
      </c>
      <c r="C98" t="s">
        <v>528</v>
      </c>
      <c r="D98" s="2" t="s">
        <v>8</v>
      </c>
      <c r="E98" s="57"/>
      <c r="F98" s="7">
        <v>46.25</v>
      </c>
      <c r="G98" s="41">
        <f t="shared" si="25"/>
        <v>0</v>
      </c>
      <c r="H98" s="64">
        <f t="shared" si="26"/>
        <v>0</v>
      </c>
    </row>
    <row r="99" spans="1:8" x14ac:dyDescent="0.25">
      <c r="A99" s="6" t="s">
        <v>278</v>
      </c>
      <c r="B99" t="s">
        <v>327</v>
      </c>
      <c r="C99" t="s">
        <v>329</v>
      </c>
      <c r="D99" s="2" t="s">
        <v>8</v>
      </c>
      <c r="E99" s="82">
        <f>Sensoren!Y27</f>
        <v>0</v>
      </c>
      <c r="F99" s="7">
        <v>194.26848288621647</v>
      </c>
      <c r="G99" s="41">
        <f t="shared" ref="G99" si="27">E99*F99</f>
        <v>0</v>
      </c>
      <c r="H99" s="64">
        <f t="shared" si="22"/>
        <v>0</v>
      </c>
    </row>
    <row r="100" spans="1:8" x14ac:dyDescent="0.25">
      <c r="A100" s="6" t="s">
        <v>278</v>
      </c>
      <c r="B100" t="s">
        <v>331</v>
      </c>
      <c r="C100" t="s">
        <v>334</v>
      </c>
      <c r="D100" s="2" t="s">
        <v>8</v>
      </c>
      <c r="E100" s="82">
        <f>Sensoren!Z27</f>
        <v>0</v>
      </c>
      <c r="F100" s="7">
        <v>194.26848288621647</v>
      </c>
      <c r="G100" s="41">
        <f t="shared" ref="G100:G101" si="28">E100*F100</f>
        <v>0</v>
      </c>
      <c r="H100" s="64">
        <f t="shared" si="22"/>
        <v>0</v>
      </c>
    </row>
    <row r="101" spans="1:8" x14ac:dyDescent="0.25">
      <c r="A101" s="6" t="s">
        <v>278</v>
      </c>
      <c r="B101" t="s">
        <v>333</v>
      </c>
      <c r="C101" t="s">
        <v>335</v>
      </c>
      <c r="D101" s="2" t="s">
        <v>8</v>
      </c>
      <c r="E101" s="82">
        <f>Sensoren!AA27</f>
        <v>0</v>
      </c>
      <c r="F101" s="7">
        <v>194.26848288621647</v>
      </c>
      <c r="G101" s="41">
        <f t="shared" si="28"/>
        <v>0</v>
      </c>
      <c r="H101" s="64">
        <f t="shared" si="22"/>
        <v>0</v>
      </c>
    </row>
    <row r="102" spans="1:8" ht="7.5" customHeight="1" x14ac:dyDescent="0.25">
      <c r="A102" s="1"/>
      <c r="D102"/>
      <c r="E102" s="77"/>
      <c r="F102"/>
      <c r="G102"/>
      <c r="H102"/>
    </row>
    <row r="103" spans="1:8" ht="18.75" x14ac:dyDescent="0.3">
      <c r="A103" s="9" t="str">
        <f>Schaltermodule!C6</f>
        <v>LIGA.air / Schaltermodule</v>
      </c>
      <c r="E103" s="82"/>
      <c r="F103" s="72"/>
      <c r="G103" s="41"/>
    </row>
    <row r="104" spans="1:8" x14ac:dyDescent="0.25">
      <c r="A104" s="6" t="s">
        <v>278</v>
      </c>
      <c r="B104" t="str">
        <f>Schaltermodule!C8</f>
        <v>TAST4.240</v>
      </c>
      <c r="C104" t="s">
        <v>89</v>
      </c>
      <c r="D104" s="2" t="s">
        <v>8</v>
      </c>
      <c r="E104" s="82">
        <f>Schaltermodule!C26</f>
        <v>0</v>
      </c>
      <c r="F104" s="7">
        <v>150.79</v>
      </c>
      <c r="G104" s="41">
        <f t="shared" si="0"/>
        <v>0</v>
      </c>
      <c r="H104" s="41">
        <f>G104*1.081</f>
        <v>0</v>
      </c>
    </row>
    <row r="105" spans="1:8" x14ac:dyDescent="0.25">
      <c r="A105" s="6" t="s">
        <v>278</v>
      </c>
      <c r="B105" t="str">
        <f>Schaltermodule!D8</f>
        <v>TAST8.240</v>
      </c>
      <c r="C105" t="s">
        <v>204</v>
      </c>
      <c r="D105" s="2" t="s">
        <v>8</v>
      </c>
      <c r="E105" s="82">
        <f>Schaltermodule!D26</f>
        <v>0</v>
      </c>
      <c r="F105" s="7">
        <v>194.26848288621647</v>
      </c>
      <c r="G105" s="41">
        <f t="shared" si="0"/>
        <v>0</v>
      </c>
      <c r="H105" s="41">
        <f t="shared" ref="H105:H122" si="29">G105*1.081</f>
        <v>0</v>
      </c>
    </row>
    <row r="106" spans="1:8" x14ac:dyDescent="0.25">
      <c r="A106" s="6" t="s">
        <v>278</v>
      </c>
      <c r="B106" t="s">
        <v>480</v>
      </c>
      <c r="C106" t="s">
        <v>483</v>
      </c>
      <c r="D106" s="2" t="s">
        <v>8</v>
      </c>
      <c r="E106" s="82">
        <f>Schaltermodule!E26</f>
        <v>0</v>
      </c>
      <c r="F106" s="7">
        <v>194.26848288621647</v>
      </c>
      <c r="G106" s="41">
        <f t="shared" ref="G106" si="30">E106*F106</f>
        <v>0</v>
      </c>
      <c r="H106" s="41">
        <f t="shared" ref="H106" si="31">G106*1.081</f>
        <v>0</v>
      </c>
    </row>
    <row r="107" spans="1:8" x14ac:dyDescent="0.25">
      <c r="A107" s="6" t="s">
        <v>278</v>
      </c>
      <c r="B107" t="s">
        <v>339</v>
      </c>
      <c r="C107" t="s">
        <v>340</v>
      </c>
      <c r="D107" s="2" t="s">
        <v>8</v>
      </c>
      <c r="E107" s="82">
        <f>Schaltermodule!F26</f>
        <v>0</v>
      </c>
      <c r="F107" s="7">
        <v>185.01285846438483</v>
      </c>
      <c r="G107" s="41">
        <f t="shared" ref="G107" si="32">E107*F107</f>
        <v>0</v>
      </c>
      <c r="H107" s="41">
        <f t="shared" si="29"/>
        <v>0</v>
      </c>
    </row>
    <row r="108" spans="1:8" x14ac:dyDescent="0.25">
      <c r="A108" s="6" t="s">
        <v>278</v>
      </c>
      <c r="B108" t="str">
        <f>Schaltermodule!G8</f>
        <v>SM.BAT.W</v>
      </c>
      <c r="C108" t="s">
        <v>154</v>
      </c>
      <c r="D108" s="2" t="s">
        <v>8</v>
      </c>
      <c r="E108" s="82">
        <f>Schaltermodule!G26</f>
        <v>0</v>
      </c>
      <c r="F108" s="7">
        <v>134.13183163737281</v>
      </c>
      <c r="G108" s="41">
        <f t="shared" si="0"/>
        <v>0</v>
      </c>
      <c r="H108" s="41">
        <f t="shared" si="29"/>
        <v>0</v>
      </c>
    </row>
    <row r="109" spans="1:8" x14ac:dyDescent="0.25">
      <c r="A109" s="6" t="s">
        <v>278</v>
      </c>
      <c r="B109" t="str">
        <f>Schaltermodule!H8</f>
        <v>SM.BAT.S</v>
      </c>
      <c r="C109" t="s">
        <v>155</v>
      </c>
      <c r="D109" s="2" t="s">
        <v>8</v>
      </c>
      <c r="E109" s="82">
        <f>Schaltermodule!I26</f>
        <v>0</v>
      </c>
      <c r="F109" s="7">
        <v>134.13183163737281</v>
      </c>
      <c r="G109" s="41">
        <f t="shared" ref="G109:G177" si="33">E109*F109</f>
        <v>0</v>
      </c>
      <c r="H109" s="41">
        <f t="shared" si="29"/>
        <v>0</v>
      </c>
    </row>
    <row r="110" spans="1:8" x14ac:dyDescent="0.25">
      <c r="A110" s="6" t="s">
        <v>278</v>
      </c>
      <c r="B110" t="str">
        <f>Schaltermodule!I8</f>
        <v>SV.BAT.W</v>
      </c>
      <c r="C110" t="s">
        <v>267</v>
      </c>
      <c r="D110" s="2" t="s">
        <v>8</v>
      </c>
      <c r="E110" s="82">
        <f>Schaltermodule!J26</f>
        <v>0</v>
      </c>
      <c r="F110" s="7">
        <v>134.13183163737281</v>
      </c>
      <c r="G110" s="41">
        <f t="shared" si="33"/>
        <v>0</v>
      </c>
      <c r="H110" s="41">
        <f t="shared" si="29"/>
        <v>0</v>
      </c>
    </row>
    <row r="111" spans="1:8" x14ac:dyDescent="0.25">
      <c r="A111" s="6" t="s">
        <v>278</v>
      </c>
      <c r="B111" t="str">
        <f>Schaltermodule!J8</f>
        <v>SV.BAT.S</v>
      </c>
      <c r="C111" t="s">
        <v>268</v>
      </c>
      <c r="D111" s="2" t="s">
        <v>8</v>
      </c>
      <c r="E111" s="82">
        <f>Schaltermodule!J26</f>
        <v>0</v>
      </c>
      <c r="F111" s="7">
        <v>134.13183163737281</v>
      </c>
      <c r="G111" s="41">
        <f t="shared" si="33"/>
        <v>0</v>
      </c>
      <c r="H111" s="41">
        <f t="shared" si="29"/>
        <v>0</v>
      </c>
    </row>
    <row r="112" spans="1:8" x14ac:dyDescent="0.25">
      <c r="A112" s="6" t="s">
        <v>278</v>
      </c>
      <c r="B112" t="str">
        <f>Schaltermodule!K8</f>
        <v>TOUCH.60</v>
      </c>
      <c r="C112" t="s">
        <v>505</v>
      </c>
      <c r="D112" s="2" t="s">
        <v>8</v>
      </c>
      <c r="E112" s="82">
        <f>Schaltermodule!K26</f>
        <v>0</v>
      </c>
      <c r="F112" s="7">
        <v>309.89999999999998</v>
      </c>
      <c r="G112" s="41">
        <f t="shared" ref="G112:G113" si="34">E112*F112</f>
        <v>0</v>
      </c>
      <c r="H112" s="41">
        <f t="shared" ref="H112:H113" si="35">G112*1.081</f>
        <v>0</v>
      </c>
    </row>
    <row r="113" spans="1:8" x14ac:dyDescent="0.25">
      <c r="A113" s="6" t="s">
        <v>278</v>
      </c>
      <c r="B113" t="str">
        <f>Schaltermodule!L8</f>
        <v>TOUCH.55</v>
      </c>
      <c r="C113" t="s">
        <v>506</v>
      </c>
      <c r="D113" s="2" t="s">
        <v>8</v>
      </c>
      <c r="E113" s="82">
        <f>Schaltermodule!L26</f>
        <v>0</v>
      </c>
      <c r="F113" s="7">
        <v>309.89999999999998</v>
      </c>
      <c r="G113" s="41">
        <f t="shared" si="34"/>
        <v>0</v>
      </c>
      <c r="H113" s="41">
        <f t="shared" si="35"/>
        <v>0</v>
      </c>
    </row>
    <row r="114" spans="1:8" x14ac:dyDescent="0.25">
      <c r="A114" s="61" t="s">
        <v>278</v>
      </c>
      <c r="B114" s="6">
        <f>Schaltermodule!M8</f>
        <v>374740000</v>
      </c>
      <c r="C114" t="s">
        <v>165</v>
      </c>
      <c r="D114" s="63" t="s">
        <v>8</v>
      </c>
      <c r="E114" s="76">
        <f>Schaltermodule!M26</f>
        <v>0</v>
      </c>
      <c r="F114" s="7">
        <v>143.38745605920442</v>
      </c>
      <c r="G114" s="64">
        <f t="shared" si="33"/>
        <v>0</v>
      </c>
      <c r="H114" s="41">
        <f t="shared" si="29"/>
        <v>0</v>
      </c>
    </row>
    <row r="115" spans="1:8" x14ac:dyDescent="0.25">
      <c r="A115" s="61" t="s">
        <v>278</v>
      </c>
      <c r="B115" s="6">
        <f>Schaltermodule!N8</f>
        <v>374750000</v>
      </c>
      <c r="C115" t="s">
        <v>166</v>
      </c>
      <c r="D115" s="63" t="s">
        <v>8</v>
      </c>
      <c r="E115" s="76">
        <f>Schaltermodule!N26</f>
        <v>0</v>
      </c>
      <c r="F115" s="7">
        <v>148.01028677150788</v>
      </c>
      <c r="G115" s="64">
        <f t="shared" si="33"/>
        <v>0</v>
      </c>
      <c r="H115" s="41">
        <f t="shared" si="29"/>
        <v>0</v>
      </c>
    </row>
    <row r="116" spans="1:8" x14ac:dyDescent="0.25">
      <c r="A116" s="61" t="s">
        <v>278</v>
      </c>
      <c r="B116" s="62" t="str">
        <f>Schaltermodule!O8</f>
        <v>FERB.S</v>
      </c>
      <c r="C116" s="62" t="s">
        <v>51</v>
      </c>
      <c r="D116" s="63" t="s">
        <v>8</v>
      </c>
      <c r="E116" s="76">
        <f>Schaltermodule!O26</f>
        <v>0</v>
      </c>
      <c r="F116" s="7">
        <v>148.01028677150788</v>
      </c>
      <c r="G116" s="64">
        <f t="shared" si="33"/>
        <v>0</v>
      </c>
      <c r="H116" s="41">
        <f t="shared" si="29"/>
        <v>0</v>
      </c>
    </row>
    <row r="117" spans="1:8" x14ac:dyDescent="0.25">
      <c r="A117" s="61" t="s">
        <v>278</v>
      </c>
      <c r="B117" s="62" t="s">
        <v>354</v>
      </c>
      <c r="C117" s="62" t="s">
        <v>357</v>
      </c>
      <c r="D117" s="63" t="s">
        <v>8</v>
      </c>
      <c r="E117" s="76">
        <f>Schaltermodule!P26</f>
        <v>0</v>
      </c>
      <c r="F117" s="7">
        <v>194.26848288621647</v>
      </c>
      <c r="G117" s="64">
        <f t="shared" ref="G117" si="36">E117*F117</f>
        <v>0</v>
      </c>
      <c r="H117" s="41">
        <f t="shared" si="29"/>
        <v>0</v>
      </c>
    </row>
    <row r="118" spans="1:8" x14ac:dyDescent="0.25">
      <c r="A118" s="61" t="s">
        <v>278</v>
      </c>
      <c r="B118" s="62" t="str">
        <f>Schaltermodule!Q8</f>
        <v>BAT.TAST.W</v>
      </c>
      <c r="C118" s="62" t="s">
        <v>82</v>
      </c>
      <c r="D118" s="63" t="s">
        <v>8</v>
      </c>
      <c r="E118" s="76">
        <f>Schaltermodule!Q26</f>
        <v>0</v>
      </c>
      <c r="F118" s="7">
        <v>194.26848288621647</v>
      </c>
      <c r="G118" s="64">
        <f t="shared" si="33"/>
        <v>0</v>
      </c>
      <c r="H118" s="41">
        <f t="shared" si="29"/>
        <v>0</v>
      </c>
    </row>
    <row r="119" spans="1:8" x14ac:dyDescent="0.25">
      <c r="A119" s="61" t="s">
        <v>278</v>
      </c>
      <c r="B119" s="62" t="str">
        <f>Schaltermodule!R8</f>
        <v>BAT.TAST.S</v>
      </c>
      <c r="C119" s="62" t="s">
        <v>83</v>
      </c>
      <c r="D119" s="63" t="s">
        <v>8</v>
      </c>
      <c r="E119" s="76">
        <f>Schaltermodule!R26</f>
        <v>0</v>
      </c>
      <c r="F119" s="7">
        <v>305.18653098982423</v>
      </c>
      <c r="G119" s="64">
        <f t="shared" si="33"/>
        <v>0</v>
      </c>
      <c r="H119" s="41">
        <f t="shared" si="29"/>
        <v>0</v>
      </c>
    </row>
    <row r="120" spans="1:8" x14ac:dyDescent="0.25">
      <c r="A120" s="61" t="s">
        <v>278</v>
      </c>
      <c r="B120" s="62" t="s">
        <v>243</v>
      </c>
      <c r="C120" s="62" t="s">
        <v>244</v>
      </c>
      <c r="D120" s="63" t="s">
        <v>8</v>
      </c>
      <c r="E120" s="76">
        <f>Schaltermodule!V26</f>
        <v>0</v>
      </c>
      <c r="F120" s="7">
        <v>721.55014801110087</v>
      </c>
      <c r="G120" s="64">
        <f t="shared" si="33"/>
        <v>0</v>
      </c>
      <c r="H120" s="41">
        <f t="shared" si="29"/>
        <v>0</v>
      </c>
    </row>
    <row r="121" spans="1:8" x14ac:dyDescent="0.25">
      <c r="A121" s="61" t="s">
        <v>278</v>
      </c>
      <c r="B121" s="62" t="s">
        <v>314</v>
      </c>
      <c r="C121" s="62" t="s">
        <v>316</v>
      </c>
      <c r="D121" s="63" t="s">
        <v>8</v>
      </c>
      <c r="E121" s="76">
        <f>Schaltermodule!W26</f>
        <v>0</v>
      </c>
      <c r="F121" s="7">
        <v>120.26333950046252</v>
      </c>
      <c r="G121" s="64">
        <f t="shared" si="33"/>
        <v>0</v>
      </c>
      <c r="H121" s="41">
        <f t="shared" si="29"/>
        <v>0</v>
      </c>
    </row>
    <row r="122" spans="1:8" x14ac:dyDescent="0.25">
      <c r="A122" s="61" t="s">
        <v>278</v>
      </c>
      <c r="B122" s="62" t="s">
        <v>315</v>
      </c>
      <c r="C122" s="62" t="s">
        <v>317</v>
      </c>
      <c r="D122" s="63" t="s">
        <v>8</v>
      </c>
      <c r="E122" s="76">
        <f>Schaltermodule!X26</f>
        <v>0</v>
      </c>
      <c r="F122" s="73">
        <v>120.71</v>
      </c>
      <c r="G122" s="64">
        <f t="shared" ref="G122" si="37">E122*F122</f>
        <v>0</v>
      </c>
      <c r="H122" s="41">
        <f t="shared" si="29"/>
        <v>0</v>
      </c>
    </row>
    <row r="123" spans="1:8" ht="5.0999999999999996" customHeight="1" x14ac:dyDescent="0.25">
      <c r="A123" s="61"/>
      <c r="B123" s="62"/>
      <c r="C123" s="62"/>
      <c r="D123" s="63"/>
      <c r="E123" s="76"/>
      <c r="F123" s="74"/>
      <c r="G123" s="64"/>
      <c r="H123" s="66"/>
    </row>
    <row r="124" spans="1:8" ht="18.75" x14ac:dyDescent="0.3">
      <c r="A124" s="67" t="s">
        <v>279</v>
      </c>
      <c r="B124" s="62"/>
      <c r="C124" s="62"/>
      <c r="D124" s="63"/>
      <c r="E124" s="76"/>
      <c r="F124" s="74"/>
      <c r="G124" s="64"/>
      <c r="H124" s="66"/>
    </row>
    <row r="125" spans="1:8" x14ac:dyDescent="0.25">
      <c r="A125" s="6" t="s">
        <v>278</v>
      </c>
      <c r="B125" t="s">
        <v>473</v>
      </c>
      <c r="C125" t="s">
        <v>385</v>
      </c>
      <c r="D125" s="2" t="s">
        <v>8</v>
      </c>
      <c r="E125" s="65"/>
      <c r="F125" s="7">
        <v>212.77</v>
      </c>
      <c r="G125" s="64">
        <f t="shared" ref="G125:G136" si="38">E125*F125</f>
        <v>0</v>
      </c>
      <c r="H125" s="41">
        <f t="shared" ref="H125:H136" si="39">G125*1.081</f>
        <v>0</v>
      </c>
    </row>
    <row r="126" spans="1:8" x14ac:dyDescent="0.25">
      <c r="A126" s="6" t="s">
        <v>278</v>
      </c>
      <c r="B126" t="s">
        <v>474</v>
      </c>
      <c r="C126" t="s">
        <v>386</v>
      </c>
      <c r="D126" s="2" t="s">
        <v>8</v>
      </c>
      <c r="E126" s="65"/>
      <c r="F126" s="7">
        <v>212.77</v>
      </c>
      <c r="G126" s="64">
        <f t="shared" si="38"/>
        <v>0</v>
      </c>
      <c r="H126" s="41">
        <f t="shared" si="39"/>
        <v>0</v>
      </c>
    </row>
    <row r="127" spans="1:8" x14ac:dyDescent="0.25">
      <c r="A127" s="6" t="s">
        <v>278</v>
      </c>
      <c r="B127" t="s">
        <v>475</v>
      </c>
      <c r="C127" t="s">
        <v>387</v>
      </c>
      <c r="D127" s="2" t="s">
        <v>8</v>
      </c>
      <c r="E127" s="65"/>
      <c r="F127" s="7">
        <v>212.77</v>
      </c>
      <c r="G127" s="64">
        <f t="shared" si="38"/>
        <v>0</v>
      </c>
      <c r="H127" s="41">
        <f t="shared" si="39"/>
        <v>0</v>
      </c>
    </row>
    <row r="128" spans="1:8" x14ac:dyDescent="0.25">
      <c r="A128" s="6" t="s">
        <v>278</v>
      </c>
      <c r="B128" t="s">
        <v>383</v>
      </c>
      <c r="C128" t="s">
        <v>391</v>
      </c>
      <c r="D128" s="2" t="s">
        <v>8</v>
      </c>
      <c r="E128" s="65"/>
      <c r="F128" s="7">
        <v>564.29</v>
      </c>
      <c r="G128" s="64">
        <f t="shared" si="38"/>
        <v>0</v>
      </c>
      <c r="H128" s="41">
        <f t="shared" si="39"/>
        <v>0</v>
      </c>
    </row>
    <row r="129" spans="1:8" x14ac:dyDescent="0.25">
      <c r="A129" s="6" t="s">
        <v>278</v>
      </c>
      <c r="B129" t="s">
        <v>382</v>
      </c>
      <c r="C129" t="s">
        <v>392</v>
      </c>
      <c r="D129" s="2" t="s">
        <v>8</v>
      </c>
      <c r="E129" s="65"/>
      <c r="F129" s="7">
        <v>564.29</v>
      </c>
      <c r="G129" s="64">
        <f t="shared" si="38"/>
        <v>0</v>
      </c>
      <c r="H129" s="41">
        <f t="shared" si="39"/>
        <v>0</v>
      </c>
    </row>
    <row r="130" spans="1:8" x14ac:dyDescent="0.25">
      <c r="A130" s="6" t="s">
        <v>278</v>
      </c>
      <c r="B130" t="s">
        <v>384</v>
      </c>
      <c r="C130" t="s">
        <v>393</v>
      </c>
      <c r="D130" s="2" t="s">
        <v>8</v>
      </c>
      <c r="E130" s="65"/>
      <c r="F130" s="7">
        <v>564.29</v>
      </c>
      <c r="G130" s="64">
        <f t="shared" si="38"/>
        <v>0</v>
      </c>
      <c r="H130" s="41">
        <f t="shared" si="39"/>
        <v>0</v>
      </c>
    </row>
    <row r="131" spans="1:8" x14ac:dyDescent="0.25">
      <c r="A131" s="6" t="s">
        <v>278</v>
      </c>
      <c r="B131" t="s">
        <v>449</v>
      </c>
      <c r="C131" t="s">
        <v>394</v>
      </c>
      <c r="D131" s="2" t="s">
        <v>8</v>
      </c>
      <c r="E131" s="65"/>
      <c r="F131" s="7">
        <v>693.8</v>
      </c>
      <c r="G131" s="64">
        <f t="shared" si="38"/>
        <v>0</v>
      </c>
      <c r="H131" s="41">
        <f t="shared" si="39"/>
        <v>0</v>
      </c>
    </row>
    <row r="132" spans="1:8" x14ac:dyDescent="0.25">
      <c r="A132" s="6" t="s">
        <v>278</v>
      </c>
      <c r="B132" t="s">
        <v>450</v>
      </c>
      <c r="C132" t="s">
        <v>395</v>
      </c>
      <c r="D132" s="2" t="s">
        <v>8</v>
      </c>
      <c r="E132" s="65"/>
      <c r="F132" s="7">
        <v>693.8</v>
      </c>
      <c r="G132" s="64">
        <f t="shared" si="38"/>
        <v>0</v>
      </c>
      <c r="H132" s="41">
        <f t="shared" si="39"/>
        <v>0</v>
      </c>
    </row>
    <row r="133" spans="1:8" x14ac:dyDescent="0.25">
      <c r="A133" s="6" t="s">
        <v>278</v>
      </c>
      <c r="B133" t="s">
        <v>451</v>
      </c>
      <c r="C133" t="s">
        <v>396</v>
      </c>
      <c r="D133" s="2" t="s">
        <v>8</v>
      </c>
      <c r="E133" s="65"/>
      <c r="F133" s="7">
        <v>693.8</v>
      </c>
      <c r="G133" s="64">
        <f t="shared" si="38"/>
        <v>0</v>
      </c>
      <c r="H133" s="41">
        <f t="shared" si="39"/>
        <v>0</v>
      </c>
    </row>
    <row r="134" spans="1:8" x14ac:dyDescent="0.25">
      <c r="A134" s="6" t="s">
        <v>278</v>
      </c>
      <c r="B134" t="s">
        <v>452</v>
      </c>
      <c r="C134" t="s">
        <v>397</v>
      </c>
      <c r="D134" s="2" t="s">
        <v>8</v>
      </c>
      <c r="E134" s="65"/>
      <c r="F134" s="7">
        <v>1030</v>
      </c>
      <c r="G134" s="64">
        <f t="shared" si="38"/>
        <v>0</v>
      </c>
      <c r="H134" s="41">
        <f t="shared" si="39"/>
        <v>0</v>
      </c>
    </row>
    <row r="135" spans="1:8" x14ac:dyDescent="0.25">
      <c r="A135" s="6" t="s">
        <v>278</v>
      </c>
      <c r="B135" t="s">
        <v>453</v>
      </c>
      <c r="C135" t="s">
        <v>398</v>
      </c>
      <c r="D135" s="2" t="s">
        <v>8</v>
      </c>
      <c r="E135" s="65"/>
      <c r="F135" s="7">
        <v>1030</v>
      </c>
      <c r="G135" s="64">
        <f t="shared" si="38"/>
        <v>0</v>
      </c>
      <c r="H135" s="41">
        <f t="shared" si="39"/>
        <v>0</v>
      </c>
    </row>
    <row r="136" spans="1:8" x14ac:dyDescent="0.25">
      <c r="A136" s="6" t="s">
        <v>278</v>
      </c>
      <c r="B136" t="s">
        <v>454</v>
      </c>
      <c r="C136" t="s">
        <v>399</v>
      </c>
      <c r="D136" s="2" t="s">
        <v>8</v>
      </c>
      <c r="E136" s="65"/>
      <c r="F136" s="7">
        <v>1030</v>
      </c>
      <c r="G136" s="64">
        <f t="shared" si="38"/>
        <v>0</v>
      </c>
      <c r="H136" s="41">
        <f t="shared" si="39"/>
        <v>0</v>
      </c>
    </row>
    <row r="137" spans="1:8" x14ac:dyDescent="0.25">
      <c r="A137" s="6" t="s">
        <v>278</v>
      </c>
      <c r="B137" t="s">
        <v>400</v>
      </c>
      <c r="C137" t="s">
        <v>404</v>
      </c>
      <c r="D137" s="2" t="s">
        <v>8</v>
      </c>
      <c r="E137" s="65"/>
      <c r="F137" s="7">
        <v>758.56</v>
      </c>
      <c r="G137" s="64">
        <f t="shared" ref="G137:G141" si="40">E137*F137</f>
        <v>0</v>
      </c>
      <c r="H137" s="41">
        <f t="shared" ref="H137:H141" si="41">G137*1.081</f>
        <v>0</v>
      </c>
    </row>
    <row r="138" spans="1:8" x14ac:dyDescent="0.25">
      <c r="A138" s="6" t="s">
        <v>278</v>
      </c>
      <c r="B138" t="s">
        <v>401</v>
      </c>
      <c r="C138" t="s">
        <v>405</v>
      </c>
      <c r="D138" s="2" t="s">
        <v>8</v>
      </c>
      <c r="E138" s="65"/>
      <c r="F138" s="7">
        <v>874.19</v>
      </c>
      <c r="G138" s="64">
        <f t="shared" si="40"/>
        <v>0</v>
      </c>
      <c r="H138" s="41">
        <f t="shared" si="41"/>
        <v>0</v>
      </c>
    </row>
    <row r="139" spans="1:8" x14ac:dyDescent="0.25">
      <c r="A139" s="6" t="s">
        <v>278</v>
      </c>
      <c r="B139" t="s">
        <v>402</v>
      </c>
      <c r="C139" t="s">
        <v>406</v>
      </c>
      <c r="D139" s="2" t="s">
        <v>8</v>
      </c>
      <c r="E139" s="65"/>
      <c r="F139" s="7">
        <v>874.19</v>
      </c>
      <c r="G139" s="64">
        <f t="shared" si="40"/>
        <v>0</v>
      </c>
      <c r="H139" s="41">
        <f t="shared" si="41"/>
        <v>0</v>
      </c>
    </row>
    <row r="140" spans="1:8" x14ac:dyDescent="0.25">
      <c r="A140" s="6" t="s">
        <v>278</v>
      </c>
      <c r="B140" t="s">
        <v>403</v>
      </c>
      <c r="C140" t="s">
        <v>407</v>
      </c>
      <c r="D140" s="2" t="s">
        <v>8</v>
      </c>
      <c r="E140" s="65"/>
      <c r="F140" s="7">
        <v>874.19</v>
      </c>
      <c r="G140" s="64">
        <f t="shared" si="40"/>
        <v>0</v>
      </c>
      <c r="H140" s="41">
        <f t="shared" si="41"/>
        <v>0</v>
      </c>
    </row>
    <row r="141" spans="1:8" x14ac:dyDescent="0.25">
      <c r="A141" s="6" t="s">
        <v>278</v>
      </c>
      <c r="B141" t="s">
        <v>408</v>
      </c>
      <c r="C141" t="s">
        <v>409</v>
      </c>
      <c r="D141" s="2" t="s">
        <v>8</v>
      </c>
      <c r="E141" s="65"/>
      <c r="F141" s="7">
        <v>1110.08</v>
      </c>
      <c r="G141" s="64">
        <f t="shared" si="40"/>
        <v>0</v>
      </c>
      <c r="H141" s="41">
        <f t="shared" si="41"/>
        <v>0</v>
      </c>
    </row>
    <row r="142" spans="1:8" x14ac:dyDescent="0.25">
      <c r="A142" s="6" t="s">
        <v>278</v>
      </c>
      <c r="B142" t="s">
        <v>511</v>
      </c>
      <c r="C142" t="s">
        <v>514</v>
      </c>
      <c r="D142" s="2" t="s">
        <v>8</v>
      </c>
      <c r="E142" s="65"/>
      <c r="F142" s="7">
        <v>536.54</v>
      </c>
      <c r="G142" s="64">
        <f t="shared" ref="G142:G144" si="42">E142*F142</f>
        <v>0</v>
      </c>
      <c r="H142" s="41">
        <f t="shared" ref="H142:H144" si="43">G142*1.081</f>
        <v>0</v>
      </c>
    </row>
    <row r="143" spans="1:8" x14ac:dyDescent="0.25">
      <c r="A143" s="6" t="s">
        <v>278</v>
      </c>
      <c r="B143" t="s">
        <v>512</v>
      </c>
      <c r="C143" t="s">
        <v>515</v>
      </c>
      <c r="D143" s="2" t="s">
        <v>8</v>
      </c>
      <c r="E143" s="65"/>
      <c r="F143" s="7">
        <v>471.79</v>
      </c>
      <c r="G143" s="64">
        <f t="shared" si="42"/>
        <v>0</v>
      </c>
      <c r="H143" s="41">
        <f t="shared" si="43"/>
        <v>0</v>
      </c>
    </row>
    <row r="144" spans="1:8" x14ac:dyDescent="0.25">
      <c r="A144" s="6" t="s">
        <v>278</v>
      </c>
      <c r="B144" t="s">
        <v>513</v>
      </c>
      <c r="C144" t="s">
        <v>516</v>
      </c>
      <c r="D144" s="2" t="s">
        <v>8</v>
      </c>
      <c r="E144" s="65"/>
      <c r="F144" s="7">
        <v>925.79</v>
      </c>
      <c r="G144" s="64">
        <f t="shared" si="42"/>
        <v>0</v>
      </c>
      <c r="H144" s="41">
        <f t="shared" si="43"/>
        <v>0</v>
      </c>
    </row>
    <row r="145" spans="1:9" x14ac:dyDescent="0.25">
      <c r="A145" s="6" t="s">
        <v>278</v>
      </c>
      <c r="B145" s="62" t="s">
        <v>156</v>
      </c>
      <c r="C145" s="62" t="s">
        <v>157</v>
      </c>
      <c r="D145" s="2" t="s">
        <v>8</v>
      </c>
      <c r="E145" s="65"/>
      <c r="F145" s="7">
        <v>101.76205365402406</v>
      </c>
      <c r="G145" s="64">
        <f>E145*F145</f>
        <v>0</v>
      </c>
      <c r="H145" s="64">
        <f>G145*1.081</f>
        <v>0</v>
      </c>
    </row>
    <row r="146" spans="1:9" x14ac:dyDescent="0.25">
      <c r="A146" s="6" t="s">
        <v>278</v>
      </c>
      <c r="B146" s="62" t="s">
        <v>441</v>
      </c>
      <c r="C146" s="62" t="s">
        <v>444</v>
      </c>
      <c r="D146" s="63" t="s">
        <v>8</v>
      </c>
      <c r="E146" s="65"/>
      <c r="F146" s="7">
        <v>767.81</v>
      </c>
      <c r="G146" s="64">
        <f>E146*F146</f>
        <v>0</v>
      </c>
      <c r="H146" s="64">
        <f>G146*1.081</f>
        <v>0</v>
      </c>
    </row>
    <row r="147" spans="1:9" x14ac:dyDescent="0.25">
      <c r="A147" s="6" t="s">
        <v>278</v>
      </c>
      <c r="B147" s="62" t="s">
        <v>442</v>
      </c>
      <c r="C147" s="62" t="s">
        <v>445</v>
      </c>
      <c r="D147" s="63" t="s">
        <v>8</v>
      </c>
      <c r="E147" s="65"/>
      <c r="F147" s="7">
        <v>402.41</v>
      </c>
      <c r="G147" s="64">
        <f t="shared" ref="G147:G148" si="44">E147*F147</f>
        <v>0</v>
      </c>
      <c r="H147" s="64">
        <f t="shared" ref="H147:H148" si="45">G147*1.081</f>
        <v>0</v>
      </c>
    </row>
    <row r="148" spans="1:9" x14ac:dyDescent="0.25">
      <c r="A148" s="6" t="s">
        <v>278</v>
      </c>
      <c r="B148" s="62" t="s">
        <v>443</v>
      </c>
      <c r="C148" s="62" t="s">
        <v>446</v>
      </c>
      <c r="D148" s="63" t="s">
        <v>8</v>
      </c>
      <c r="E148" s="65"/>
      <c r="F148" s="7">
        <v>379.28</v>
      </c>
      <c r="G148" s="64">
        <f t="shared" si="44"/>
        <v>0</v>
      </c>
      <c r="H148" s="64">
        <f t="shared" si="45"/>
        <v>0</v>
      </c>
    </row>
    <row r="149" spans="1:9" x14ac:dyDescent="0.25">
      <c r="A149" s="61" t="s">
        <v>278</v>
      </c>
      <c r="B149" s="62" t="s">
        <v>97</v>
      </c>
      <c r="C149" s="62" t="s">
        <v>39</v>
      </c>
      <c r="D149" s="63" t="s">
        <v>8</v>
      </c>
      <c r="E149" s="65"/>
      <c r="F149" s="7">
        <v>185.01285846438483</v>
      </c>
      <c r="G149" s="64">
        <f t="shared" si="33"/>
        <v>0</v>
      </c>
      <c r="H149" s="64">
        <f t="shared" ref="H149:H182" si="46">G149*1.081</f>
        <v>0</v>
      </c>
    </row>
    <row r="150" spans="1:9" x14ac:dyDescent="0.25">
      <c r="A150" s="61" t="s">
        <v>278</v>
      </c>
      <c r="B150" s="62" t="s">
        <v>98</v>
      </c>
      <c r="C150" s="62" t="s">
        <v>41</v>
      </c>
      <c r="D150" s="63" t="s">
        <v>8</v>
      </c>
      <c r="E150" s="65"/>
      <c r="F150" s="7">
        <v>185.01285846438483</v>
      </c>
      <c r="G150" s="64">
        <f t="shared" si="33"/>
        <v>0</v>
      </c>
      <c r="H150" s="64">
        <f t="shared" si="46"/>
        <v>0</v>
      </c>
    </row>
    <row r="151" spans="1:9" x14ac:dyDescent="0.25">
      <c r="A151" s="61" t="s">
        <v>278</v>
      </c>
      <c r="B151" s="62" t="s">
        <v>99</v>
      </c>
      <c r="C151" s="62" t="s">
        <v>42</v>
      </c>
      <c r="D151" s="63" t="s">
        <v>8</v>
      </c>
      <c r="E151" s="65"/>
      <c r="F151" s="7">
        <v>194.26848288621647</v>
      </c>
      <c r="G151" s="64">
        <f t="shared" si="33"/>
        <v>0</v>
      </c>
      <c r="H151" s="64">
        <f t="shared" si="46"/>
        <v>0</v>
      </c>
    </row>
    <row r="152" spans="1:9" x14ac:dyDescent="0.25">
      <c r="A152" s="61" t="s">
        <v>278</v>
      </c>
      <c r="B152" s="62" t="s">
        <v>100</v>
      </c>
      <c r="C152" s="62" t="s">
        <v>40</v>
      </c>
      <c r="D152" s="63" t="s">
        <v>8</v>
      </c>
      <c r="E152" s="65"/>
      <c r="F152" s="7">
        <v>194.26848288621647</v>
      </c>
      <c r="G152" s="64">
        <f t="shared" si="33"/>
        <v>0</v>
      </c>
      <c r="H152" s="64">
        <f t="shared" si="46"/>
        <v>0</v>
      </c>
    </row>
    <row r="153" spans="1:9" x14ac:dyDescent="0.25">
      <c r="A153" s="61" t="s">
        <v>278</v>
      </c>
      <c r="B153" s="62" t="s">
        <v>304</v>
      </c>
      <c r="C153" s="62" t="s">
        <v>194</v>
      </c>
      <c r="D153" s="63" t="s">
        <v>8</v>
      </c>
      <c r="E153" s="65"/>
      <c r="F153" s="7">
        <v>185.01285846438483</v>
      </c>
      <c r="G153" s="64">
        <f t="shared" si="33"/>
        <v>0</v>
      </c>
      <c r="H153" s="64">
        <f t="shared" si="46"/>
        <v>0</v>
      </c>
    </row>
    <row r="154" spans="1:9" x14ac:dyDescent="0.25">
      <c r="A154" s="61" t="s">
        <v>278</v>
      </c>
      <c r="B154" s="62" t="s">
        <v>303</v>
      </c>
      <c r="C154" s="62" t="s">
        <v>305</v>
      </c>
      <c r="D154" s="63" t="s">
        <v>8</v>
      </c>
      <c r="E154" s="65"/>
      <c r="F154" s="7">
        <v>46.258196114708603</v>
      </c>
      <c r="G154" s="64">
        <f t="shared" ref="G154" si="47">E154*F154</f>
        <v>0</v>
      </c>
      <c r="H154" s="64">
        <f t="shared" si="46"/>
        <v>0</v>
      </c>
    </row>
    <row r="155" spans="1:9" x14ac:dyDescent="0.25">
      <c r="A155" s="61" t="s">
        <v>278</v>
      </c>
      <c r="B155" s="62" t="s">
        <v>455</v>
      </c>
      <c r="C155" s="62" t="s">
        <v>456</v>
      </c>
      <c r="D155" s="63" t="s">
        <v>8</v>
      </c>
      <c r="E155" s="65"/>
      <c r="F155" s="7">
        <v>58.28</v>
      </c>
      <c r="G155" s="64">
        <f t="shared" ref="G155" si="48">E155*F155</f>
        <v>0</v>
      </c>
      <c r="H155" s="64">
        <f t="shared" ref="H155" si="49">G155*1.081</f>
        <v>0</v>
      </c>
    </row>
    <row r="156" spans="1:9" x14ac:dyDescent="0.25">
      <c r="A156" s="61" t="s">
        <v>278</v>
      </c>
      <c r="B156" s="62" t="s">
        <v>101</v>
      </c>
      <c r="C156" s="62" t="s">
        <v>43</v>
      </c>
      <c r="D156" s="63" t="s">
        <v>8</v>
      </c>
      <c r="E156" s="65"/>
      <c r="F156" s="7">
        <v>198.8913135985199</v>
      </c>
      <c r="G156" s="64">
        <f t="shared" si="33"/>
        <v>0</v>
      </c>
      <c r="H156" s="64">
        <f t="shared" si="46"/>
        <v>0</v>
      </c>
    </row>
    <row r="157" spans="1:9" x14ac:dyDescent="0.25">
      <c r="A157" s="61" t="s">
        <v>278</v>
      </c>
      <c r="B157" s="62" t="s">
        <v>102</v>
      </c>
      <c r="C157" s="62" t="s">
        <v>280</v>
      </c>
      <c r="D157" s="63" t="s">
        <v>8</v>
      </c>
      <c r="E157" s="65"/>
      <c r="F157" s="7">
        <v>194.26848288621647</v>
      </c>
      <c r="G157" s="64">
        <f t="shared" si="33"/>
        <v>0</v>
      </c>
      <c r="H157" s="64">
        <f t="shared" si="46"/>
        <v>0</v>
      </c>
    </row>
    <row r="158" spans="1:9" s="77" customFormat="1" x14ac:dyDescent="0.25">
      <c r="A158" s="61" t="s">
        <v>278</v>
      </c>
      <c r="B158" s="75" t="s">
        <v>360</v>
      </c>
      <c r="C158" s="75" t="s">
        <v>359</v>
      </c>
      <c r="D158" s="76" t="s">
        <v>8</v>
      </c>
      <c r="E158" s="65"/>
      <c r="F158" s="7">
        <v>194.26848288621647</v>
      </c>
      <c r="G158" s="73">
        <f t="shared" ref="G158:G164" si="50">E158*F158</f>
        <v>0</v>
      </c>
      <c r="H158" s="64">
        <f t="shared" si="46"/>
        <v>0</v>
      </c>
      <c r="I158"/>
    </row>
    <row r="159" spans="1:9" s="77" customFormat="1" x14ac:dyDescent="0.25">
      <c r="A159" s="61" t="s">
        <v>278</v>
      </c>
      <c r="B159" s="75" t="s">
        <v>529</v>
      </c>
      <c r="C159" s="75" t="s">
        <v>530</v>
      </c>
      <c r="D159" s="63" t="s">
        <v>8</v>
      </c>
      <c r="E159" s="65"/>
      <c r="F159" s="7">
        <v>69.38</v>
      </c>
      <c r="G159" s="64">
        <f t="shared" si="50"/>
        <v>0</v>
      </c>
      <c r="H159" s="64">
        <f t="shared" ref="H159:H164" si="51">G159*1.081</f>
        <v>0</v>
      </c>
      <c r="I159"/>
    </row>
    <row r="160" spans="1:9" s="77" customFormat="1" x14ac:dyDescent="0.25">
      <c r="A160" s="61" t="s">
        <v>278</v>
      </c>
      <c r="B160" s="75" t="s">
        <v>531</v>
      </c>
      <c r="C160" s="75" t="s">
        <v>537</v>
      </c>
      <c r="D160" s="63" t="s">
        <v>8</v>
      </c>
      <c r="E160" s="65"/>
      <c r="F160" s="7">
        <v>83.26</v>
      </c>
      <c r="G160" s="64">
        <f t="shared" si="50"/>
        <v>0</v>
      </c>
      <c r="H160" s="64">
        <f t="shared" si="51"/>
        <v>0</v>
      </c>
      <c r="I160"/>
    </row>
    <row r="161" spans="1:9" s="77" customFormat="1" x14ac:dyDescent="0.25">
      <c r="A161" s="61" t="s">
        <v>278</v>
      </c>
      <c r="B161" s="75" t="s">
        <v>532</v>
      </c>
      <c r="C161" s="75" t="s">
        <v>538</v>
      </c>
      <c r="D161" s="76" t="s">
        <v>8</v>
      </c>
      <c r="E161" s="65"/>
      <c r="F161" s="7">
        <v>88.81</v>
      </c>
      <c r="G161" s="64">
        <f t="shared" si="50"/>
        <v>0</v>
      </c>
      <c r="H161" s="64">
        <f t="shared" si="51"/>
        <v>0</v>
      </c>
      <c r="I161"/>
    </row>
    <row r="162" spans="1:9" s="77" customFormat="1" x14ac:dyDescent="0.25">
      <c r="A162" s="61" t="s">
        <v>278</v>
      </c>
      <c r="B162" s="75" t="s">
        <v>533</v>
      </c>
      <c r="C162" s="75" t="s">
        <v>539</v>
      </c>
      <c r="D162" s="63" t="s">
        <v>8</v>
      </c>
      <c r="E162" s="65"/>
      <c r="F162" s="7">
        <v>136.91</v>
      </c>
      <c r="G162" s="64">
        <f t="shared" si="50"/>
        <v>0</v>
      </c>
      <c r="H162" s="64">
        <f t="shared" si="51"/>
        <v>0</v>
      </c>
      <c r="I162"/>
    </row>
    <row r="163" spans="1:9" s="77" customFormat="1" x14ac:dyDescent="0.25">
      <c r="A163" s="61" t="s">
        <v>278</v>
      </c>
      <c r="B163" s="75" t="s">
        <v>534</v>
      </c>
      <c r="C163" s="75" t="s">
        <v>540</v>
      </c>
      <c r="D163" s="63" t="s">
        <v>8</v>
      </c>
      <c r="E163" s="65"/>
      <c r="F163" s="7">
        <v>66.599999999999994</v>
      </c>
      <c r="G163" s="64">
        <f t="shared" si="50"/>
        <v>0</v>
      </c>
      <c r="H163" s="64">
        <f t="shared" si="51"/>
        <v>0</v>
      </c>
      <c r="I163"/>
    </row>
    <row r="164" spans="1:9" s="77" customFormat="1" x14ac:dyDescent="0.25">
      <c r="A164" s="61" t="s">
        <v>278</v>
      </c>
      <c r="B164" s="75" t="s">
        <v>535</v>
      </c>
      <c r="C164" s="75" t="s">
        <v>541</v>
      </c>
      <c r="D164" s="76" t="s">
        <v>8</v>
      </c>
      <c r="E164" s="65"/>
      <c r="F164" s="7">
        <v>77.709999999999994</v>
      </c>
      <c r="G164" s="64">
        <f t="shared" si="50"/>
        <v>0</v>
      </c>
      <c r="H164" s="64">
        <f t="shared" si="51"/>
        <v>0</v>
      </c>
      <c r="I164"/>
    </row>
    <row r="165" spans="1:9" x14ac:dyDescent="0.25">
      <c r="A165" s="61" t="s">
        <v>278</v>
      </c>
      <c r="B165" s="62" t="s">
        <v>536</v>
      </c>
      <c r="C165" s="62" t="s">
        <v>542</v>
      </c>
      <c r="D165" s="63" t="s">
        <v>8</v>
      </c>
      <c r="E165" s="65"/>
      <c r="F165" s="7">
        <v>75.86</v>
      </c>
      <c r="G165" s="64">
        <f t="shared" si="33"/>
        <v>0</v>
      </c>
      <c r="H165" s="64">
        <f t="shared" si="46"/>
        <v>0</v>
      </c>
    </row>
    <row r="166" spans="1:9" x14ac:dyDescent="0.25">
      <c r="A166" s="6" t="s">
        <v>103</v>
      </c>
      <c r="B166" s="6">
        <v>323222000</v>
      </c>
      <c r="C166" t="s">
        <v>343</v>
      </c>
      <c r="D166" s="63" t="s">
        <v>8</v>
      </c>
      <c r="E166" s="65"/>
      <c r="F166" s="7">
        <v>88.610897317298793</v>
      </c>
      <c r="G166" s="64">
        <f>E166*F166</f>
        <v>0</v>
      </c>
      <c r="H166" s="64">
        <f t="shared" si="46"/>
        <v>0</v>
      </c>
    </row>
    <row r="167" spans="1:9" x14ac:dyDescent="0.25">
      <c r="A167" s="6" t="s">
        <v>103</v>
      </c>
      <c r="B167" s="6">
        <v>323226000</v>
      </c>
      <c r="C167" t="s">
        <v>344</v>
      </c>
      <c r="D167" s="63" t="s">
        <v>8</v>
      </c>
      <c r="E167" s="65"/>
      <c r="F167" s="71">
        <v>112.74</v>
      </c>
      <c r="G167" s="41">
        <f>E167*F167</f>
        <v>0</v>
      </c>
      <c r="H167" s="64">
        <f t="shared" si="46"/>
        <v>0</v>
      </c>
    </row>
    <row r="168" spans="1:9" x14ac:dyDescent="0.25">
      <c r="A168" s="6" t="s">
        <v>103</v>
      </c>
      <c r="B168" s="6">
        <v>378637000</v>
      </c>
      <c r="C168" s="62" t="s">
        <v>358</v>
      </c>
      <c r="D168" s="63" t="s">
        <v>8</v>
      </c>
      <c r="E168" s="65"/>
      <c r="F168" s="71">
        <v>7.6</v>
      </c>
      <c r="G168" s="41">
        <f t="shared" ref="G168" si="52">E168*F168</f>
        <v>0</v>
      </c>
      <c r="H168" s="64">
        <f t="shared" si="46"/>
        <v>0</v>
      </c>
    </row>
    <row r="169" spans="1:9" x14ac:dyDescent="0.25">
      <c r="A169" s="6" t="s">
        <v>103</v>
      </c>
      <c r="B169" s="6">
        <v>323221000</v>
      </c>
      <c r="C169" t="s">
        <v>345</v>
      </c>
      <c r="D169" s="63" t="s">
        <v>8</v>
      </c>
      <c r="E169" s="65"/>
      <c r="F169" s="71">
        <v>92.28</v>
      </c>
      <c r="G169" s="41">
        <f t="shared" ref="G169:G170" si="53">E169*F169</f>
        <v>0</v>
      </c>
      <c r="H169" s="64">
        <f t="shared" si="46"/>
        <v>0</v>
      </c>
    </row>
    <row r="170" spans="1:9" x14ac:dyDescent="0.25">
      <c r="A170" s="6" t="s">
        <v>103</v>
      </c>
      <c r="B170" s="6">
        <v>323223000</v>
      </c>
      <c r="C170" t="s">
        <v>346</v>
      </c>
      <c r="D170" s="2" t="s">
        <v>8</v>
      </c>
      <c r="E170" s="65"/>
      <c r="F170" s="71">
        <v>105.68</v>
      </c>
      <c r="G170" s="41">
        <f t="shared" si="53"/>
        <v>0</v>
      </c>
      <c r="H170" s="64">
        <f t="shared" si="46"/>
        <v>0</v>
      </c>
    </row>
    <row r="171" spans="1:9" x14ac:dyDescent="0.25">
      <c r="A171" s="6" t="s">
        <v>278</v>
      </c>
      <c r="B171" t="s">
        <v>105</v>
      </c>
      <c r="C171" t="s">
        <v>44</v>
      </c>
      <c r="D171" s="2" t="s">
        <v>8</v>
      </c>
      <c r="E171" s="57"/>
      <c r="F171" s="7">
        <v>161.88874190564295</v>
      </c>
      <c r="G171" s="41">
        <f t="shared" si="33"/>
        <v>0</v>
      </c>
      <c r="H171" s="64">
        <f t="shared" si="46"/>
        <v>0</v>
      </c>
    </row>
    <row r="172" spans="1:9" x14ac:dyDescent="0.25">
      <c r="A172" s="6" t="s">
        <v>278</v>
      </c>
      <c r="B172" t="s">
        <v>104</v>
      </c>
      <c r="C172" t="s">
        <v>44</v>
      </c>
      <c r="D172" s="2" t="s">
        <v>8</v>
      </c>
      <c r="E172" s="57"/>
      <c r="F172" s="7">
        <v>124.88617021276596</v>
      </c>
      <c r="G172" s="41">
        <f t="shared" si="33"/>
        <v>0</v>
      </c>
      <c r="H172" s="64">
        <f t="shared" si="46"/>
        <v>0</v>
      </c>
    </row>
    <row r="173" spans="1:9" x14ac:dyDescent="0.25">
      <c r="A173" s="6" t="s">
        <v>278</v>
      </c>
      <c r="B173" t="s">
        <v>106</v>
      </c>
      <c r="C173" t="s">
        <v>90</v>
      </c>
      <c r="D173" s="2" t="s">
        <v>8</v>
      </c>
      <c r="E173" s="57"/>
      <c r="F173" s="7">
        <v>175.76719703977798</v>
      </c>
      <c r="G173" s="41">
        <f t="shared" si="33"/>
        <v>0</v>
      </c>
      <c r="H173" s="64">
        <f t="shared" si="46"/>
        <v>0</v>
      </c>
    </row>
    <row r="174" spans="1:9" x14ac:dyDescent="0.25">
      <c r="A174" s="6" t="s">
        <v>278</v>
      </c>
      <c r="B174" t="s">
        <v>107</v>
      </c>
      <c r="C174" t="s">
        <v>91</v>
      </c>
      <c r="D174" s="2" t="s">
        <v>8</v>
      </c>
      <c r="E174" s="57"/>
      <c r="F174" s="7">
        <v>175.76719703977798</v>
      </c>
      <c r="G174" s="41">
        <f t="shared" si="33"/>
        <v>0</v>
      </c>
      <c r="H174" s="64">
        <f t="shared" si="46"/>
        <v>0</v>
      </c>
    </row>
    <row r="175" spans="1:9" x14ac:dyDescent="0.25">
      <c r="A175" s="6" t="s">
        <v>278</v>
      </c>
      <c r="B175" t="s">
        <v>108</v>
      </c>
      <c r="C175" t="s">
        <v>92</v>
      </c>
      <c r="D175" s="2" t="s">
        <v>8</v>
      </c>
      <c r="E175" s="57"/>
      <c r="F175" s="7">
        <v>175.76719703977798</v>
      </c>
      <c r="G175" s="41">
        <f t="shared" si="33"/>
        <v>0</v>
      </c>
      <c r="H175" s="64">
        <f t="shared" si="46"/>
        <v>0</v>
      </c>
    </row>
    <row r="176" spans="1:9" x14ac:dyDescent="0.25">
      <c r="A176" s="6" t="s">
        <v>278</v>
      </c>
      <c r="B176" t="s">
        <v>171</v>
      </c>
      <c r="C176" t="s">
        <v>172</v>
      </c>
      <c r="D176" s="2" t="s">
        <v>8</v>
      </c>
      <c r="E176" s="57"/>
      <c r="F176" s="7">
        <v>212.76976873265497</v>
      </c>
      <c r="G176" s="41">
        <f t="shared" si="33"/>
        <v>0</v>
      </c>
      <c r="H176" s="64">
        <f t="shared" si="46"/>
        <v>0</v>
      </c>
    </row>
    <row r="177" spans="1:8" x14ac:dyDescent="0.25">
      <c r="A177" s="6" t="s">
        <v>278</v>
      </c>
      <c r="B177" t="s">
        <v>326</v>
      </c>
      <c r="C177" t="s">
        <v>173</v>
      </c>
      <c r="D177" s="2" t="s">
        <v>8</v>
      </c>
      <c r="E177" s="57"/>
      <c r="F177" s="7">
        <v>212.76976873265497</v>
      </c>
      <c r="G177" s="41">
        <f t="shared" si="33"/>
        <v>0</v>
      </c>
      <c r="H177" s="64">
        <f t="shared" si="46"/>
        <v>0</v>
      </c>
    </row>
    <row r="178" spans="1:8" x14ac:dyDescent="0.25">
      <c r="A178" s="6" t="s">
        <v>278</v>
      </c>
      <c r="B178" t="s">
        <v>325</v>
      </c>
      <c r="C178" t="s">
        <v>302</v>
      </c>
      <c r="D178" s="2" t="s">
        <v>8</v>
      </c>
      <c r="E178" s="57"/>
      <c r="F178" s="7">
        <v>20.812701202590194</v>
      </c>
      <c r="G178" s="41">
        <f t="shared" ref="G178:G179" si="54">E178*F178</f>
        <v>0</v>
      </c>
      <c r="H178" s="64">
        <f t="shared" si="46"/>
        <v>0</v>
      </c>
    </row>
    <row r="179" spans="1:8" x14ac:dyDescent="0.25">
      <c r="A179" s="6" t="s">
        <v>278</v>
      </c>
      <c r="B179" s="6" t="s">
        <v>321</v>
      </c>
      <c r="C179" t="s">
        <v>322</v>
      </c>
      <c r="D179" s="2" t="s">
        <v>8</v>
      </c>
      <c r="E179" s="57"/>
      <c r="F179" s="71">
        <v>14.86</v>
      </c>
      <c r="G179" s="41">
        <f t="shared" si="54"/>
        <v>0</v>
      </c>
      <c r="H179" s="64">
        <f t="shared" si="46"/>
        <v>0</v>
      </c>
    </row>
    <row r="180" spans="1:8" x14ac:dyDescent="0.25">
      <c r="A180" s="6" t="s">
        <v>278</v>
      </c>
      <c r="B180" s="6" t="s">
        <v>294</v>
      </c>
      <c r="C180" t="s">
        <v>298</v>
      </c>
      <c r="D180" s="2" t="s">
        <v>8</v>
      </c>
      <c r="E180" s="57"/>
      <c r="F180" s="7">
        <v>16.648168362627199</v>
      </c>
      <c r="G180" s="41">
        <f t="shared" ref="G180:G182" si="55">E180*F180</f>
        <v>0</v>
      </c>
      <c r="H180" s="64">
        <f t="shared" si="46"/>
        <v>0</v>
      </c>
    </row>
    <row r="181" spans="1:8" x14ac:dyDescent="0.25">
      <c r="A181" s="6" t="s">
        <v>278</v>
      </c>
      <c r="B181" s="6" t="s">
        <v>295</v>
      </c>
      <c r="C181" t="s">
        <v>299</v>
      </c>
      <c r="D181" s="2" t="s">
        <v>8</v>
      </c>
      <c r="E181" s="57"/>
      <c r="F181" s="7">
        <v>23.124116558741907</v>
      </c>
      <c r="G181" s="41">
        <f t="shared" si="55"/>
        <v>0</v>
      </c>
      <c r="H181" s="64">
        <f t="shared" si="46"/>
        <v>0</v>
      </c>
    </row>
    <row r="182" spans="1:8" x14ac:dyDescent="0.25">
      <c r="A182" s="6" t="s">
        <v>278</v>
      </c>
      <c r="B182" s="6" t="s">
        <v>296</v>
      </c>
      <c r="C182" t="s">
        <v>300</v>
      </c>
      <c r="D182" s="2" t="s">
        <v>8</v>
      </c>
      <c r="E182" s="57"/>
      <c r="F182" s="7">
        <v>39.782247918593896</v>
      </c>
      <c r="G182" s="41">
        <f t="shared" si="55"/>
        <v>0</v>
      </c>
      <c r="H182" s="64">
        <f t="shared" si="46"/>
        <v>0</v>
      </c>
    </row>
    <row r="183" spans="1:8" x14ac:dyDescent="0.25">
      <c r="A183" s="6" t="s">
        <v>278</v>
      </c>
      <c r="B183" s="6" t="s">
        <v>297</v>
      </c>
      <c r="C183" t="s">
        <v>301</v>
      </c>
      <c r="D183" s="2" t="s">
        <v>8</v>
      </c>
      <c r="E183" s="57"/>
      <c r="F183" s="7">
        <v>69.382312673450514</v>
      </c>
      <c r="G183" s="41">
        <f>E183*F183</f>
        <v>0</v>
      </c>
      <c r="H183" s="64">
        <f>G183*1.081</f>
        <v>0</v>
      </c>
    </row>
    <row r="184" spans="1:8" x14ac:dyDescent="0.25">
      <c r="A184" s="6" t="s">
        <v>278</v>
      </c>
      <c r="B184" t="s">
        <v>447</v>
      </c>
      <c r="C184" t="s">
        <v>448</v>
      </c>
      <c r="D184" s="2" t="s">
        <v>8</v>
      </c>
      <c r="E184" s="57"/>
      <c r="F184" s="7">
        <v>94.36</v>
      </c>
      <c r="G184" s="41">
        <f t="shared" ref="G184:G185" si="56">E184*F184</f>
        <v>0</v>
      </c>
      <c r="H184" s="64">
        <f t="shared" ref="H184:H185" si="57">G184*1.081</f>
        <v>0</v>
      </c>
    </row>
    <row r="185" spans="1:8" s="18" customFormat="1" ht="3" customHeight="1" x14ac:dyDescent="0.25">
      <c r="A185" s="6" t="s">
        <v>278</v>
      </c>
      <c r="D185" s="2" t="s">
        <v>8</v>
      </c>
      <c r="E185" s="57"/>
      <c r="F185" s="7">
        <v>71.3823126734505</v>
      </c>
      <c r="G185" s="41">
        <f t="shared" si="56"/>
        <v>0</v>
      </c>
      <c r="H185" s="64">
        <f t="shared" si="57"/>
        <v>0</v>
      </c>
    </row>
    <row r="186" spans="1:8" s="16" customFormat="1" ht="16.5" thickBot="1" x14ac:dyDescent="0.3">
      <c r="A186" s="15" t="s">
        <v>281</v>
      </c>
      <c r="D186" s="17"/>
      <c r="E186" s="43">
        <f>SUM(E18:E183)</f>
        <v>0</v>
      </c>
      <c r="F186" s="32"/>
      <c r="G186" s="54">
        <f>SUM(G18:G183)</f>
        <v>0</v>
      </c>
      <c r="H186" s="54">
        <f>SUM(H18:H183)</f>
        <v>0</v>
      </c>
    </row>
    <row r="187" spans="1:8" s="16" customFormat="1" ht="15.75" x14ac:dyDescent="0.25">
      <c r="A187" s="15" t="s">
        <v>285</v>
      </c>
      <c r="D187" s="17"/>
      <c r="E187" s="68"/>
      <c r="F187" s="32"/>
      <c r="G187" s="69">
        <f>G15</f>
        <v>200</v>
      </c>
      <c r="H187" s="69">
        <f>H15</f>
        <v>216.2</v>
      </c>
    </row>
    <row r="188" spans="1:8" s="45" customFormat="1" ht="19.5" thickBot="1" x14ac:dyDescent="0.35">
      <c r="A188" s="44" t="s">
        <v>282</v>
      </c>
      <c r="D188" s="46"/>
      <c r="E188" s="17"/>
      <c r="F188" s="47"/>
      <c r="G188" s="48">
        <f>SUM(G186:G187)</f>
        <v>200</v>
      </c>
      <c r="H188" s="48">
        <f>SUM(H186:H187)</f>
        <v>216.2</v>
      </c>
    </row>
    <row r="189" spans="1:8" ht="15.75" thickTop="1" x14ac:dyDescent="0.25"/>
    <row r="200" spans="1:4" x14ac:dyDescent="0.25">
      <c r="A200" s="3"/>
      <c r="B200" s="3"/>
      <c r="C200" s="3"/>
      <c r="D200" s="5"/>
    </row>
    <row r="201" spans="1:4" x14ac:dyDescent="0.25">
      <c r="A201" s="3"/>
      <c r="B201" s="3"/>
      <c r="C201" s="3"/>
      <c r="D201" s="5"/>
    </row>
    <row r="202" spans="1:4" x14ac:dyDescent="0.25">
      <c r="A202" s="3"/>
      <c r="B202" s="3"/>
      <c r="C202" s="3"/>
      <c r="D202" s="5"/>
    </row>
    <row r="203" spans="1:4" x14ac:dyDescent="0.25">
      <c r="A203" s="3"/>
      <c r="B203" s="3"/>
      <c r="C203" s="3"/>
      <c r="D203" s="5"/>
    </row>
    <row r="204" spans="1:4" x14ac:dyDescent="0.25">
      <c r="A204" s="3"/>
      <c r="B204" s="3"/>
      <c r="C204" s="3"/>
      <c r="D204" s="5"/>
    </row>
    <row r="205" spans="1:4" x14ac:dyDescent="0.25">
      <c r="A205" s="3"/>
      <c r="B205" s="3"/>
      <c r="C205" s="3"/>
      <c r="D205" s="5"/>
    </row>
    <row r="206" spans="1:4" x14ac:dyDescent="0.25">
      <c r="A206" s="3"/>
      <c r="B206" s="3"/>
      <c r="C206" s="3"/>
      <c r="D206" s="5"/>
    </row>
    <row r="207" spans="1:4" x14ac:dyDescent="0.25">
      <c r="A207" s="3"/>
      <c r="B207" s="3"/>
      <c r="C207" s="3"/>
      <c r="D207" s="5"/>
    </row>
    <row r="208" spans="1:4" x14ac:dyDescent="0.25">
      <c r="A208" s="3"/>
      <c r="B208" s="3"/>
      <c r="C208" s="3"/>
      <c r="D208" s="5"/>
    </row>
    <row r="209" spans="1:4" x14ac:dyDescent="0.25">
      <c r="A209" s="3"/>
      <c r="B209" s="3"/>
      <c r="C209" s="3"/>
      <c r="D209" s="5"/>
    </row>
    <row r="210" spans="1:4" x14ac:dyDescent="0.25">
      <c r="A210" s="3"/>
      <c r="B210" s="3"/>
      <c r="C210" s="3"/>
      <c r="D210" s="5"/>
    </row>
    <row r="211" spans="1:4" x14ac:dyDescent="0.25">
      <c r="B211" s="6"/>
    </row>
    <row r="212" spans="1:4" x14ac:dyDescent="0.25">
      <c r="B212" s="6"/>
    </row>
    <row r="213" spans="1:4" x14ac:dyDescent="0.25">
      <c r="B213" s="6"/>
    </row>
    <row r="214" spans="1:4" x14ac:dyDescent="0.25">
      <c r="B214" s="6"/>
    </row>
  </sheetData>
  <sheetProtection sheet="1" selectLockedCells="1"/>
  <mergeCells count="6">
    <mergeCell ref="A3:C3"/>
    <mergeCell ref="H4:H10"/>
    <mergeCell ref="F4:F10"/>
    <mergeCell ref="E3:H3"/>
    <mergeCell ref="E4:E10"/>
    <mergeCell ref="G4:G10"/>
  </mergeCells>
  <phoneticPr fontId="17" type="noConversion"/>
  <pageMargins left="0.62992125984251968" right="0.23622047244094491" top="0" bottom="0.55118110236220474" header="0.31496062992125984" footer="0.31496062992125984"/>
  <pageSetup paperSize="9" scale="28" orientation="portrait" r:id="rId1"/>
  <headerFooter>
    <oddFooter>&amp;Lwww.ligaair.ch&amp;C1&amp;R&amp;F</oddFooter>
  </headerFooter>
  <ignoredErrors>
    <ignoredError sqref="E6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F27"/>
  <sheetViews>
    <sheetView zoomScale="55" zoomScaleNormal="55" zoomScalePageLayoutView="85" workbookViewId="0">
      <selection activeCell="E16" sqref="E16"/>
    </sheetView>
  </sheetViews>
  <sheetFormatPr baseColWidth="10" defaultColWidth="0.28515625" defaultRowHeight="15" x14ac:dyDescent="0.25"/>
  <cols>
    <col min="1" max="2" width="30.7109375" style="2" customWidth="1"/>
    <col min="3" max="31" width="18.7109375" customWidth="1"/>
  </cols>
  <sheetData>
    <row r="2" spans="1:31" x14ac:dyDescent="0.25">
      <c r="E2" t="str">
        <f>Zusammenstellung!B4</f>
        <v xml:space="preserve"> </v>
      </c>
    </row>
    <row r="3" spans="1:31" x14ac:dyDescent="0.25">
      <c r="E3" t="str">
        <f>Zusammenstellung!B7</f>
        <v xml:space="preserve"> </v>
      </c>
    </row>
    <row r="4" spans="1:31" x14ac:dyDescent="0.25">
      <c r="E4" s="35">
        <f ca="1">Zusammenstellung!B9</f>
        <v>46142</v>
      </c>
      <c r="F4" s="35"/>
      <c r="G4" s="35"/>
      <c r="H4" s="35"/>
      <c r="I4" s="35"/>
    </row>
    <row r="5" spans="1:31" x14ac:dyDescent="0.25">
      <c r="AC5" s="90"/>
      <c r="AD5" s="90"/>
      <c r="AE5" s="90"/>
    </row>
    <row r="6" spans="1:31" x14ac:dyDescent="0.25">
      <c r="AC6">
        <v>41</v>
      </c>
      <c r="AD6">
        <v>42</v>
      </c>
      <c r="AE6">
        <v>43</v>
      </c>
    </row>
    <row r="7" spans="1:31" ht="21" customHeight="1" x14ac:dyDescent="0.25">
      <c r="A7" s="28"/>
      <c r="B7" s="29"/>
      <c r="C7" s="92" t="s">
        <v>283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</row>
    <row r="8" spans="1:31" ht="18.75" customHeight="1" x14ac:dyDescent="0.25">
      <c r="A8" s="30"/>
      <c r="B8" s="3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</row>
    <row r="9" spans="1:31" x14ac:dyDescent="0.25">
      <c r="A9" s="91" t="s">
        <v>5</v>
      </c>
      <c r="B9" s="91"/>
      <c r="C9" s="11" t="s">
        <v>422</v>
      </c>
      <c r="D9" s="11" t="s">
        <v>262</v>
      </c>
      <c r="E9" s="11" t="s">
        <v>543</v>
      </c>
      <c r="F9" s="11" t="s">
        <v>423</v>
      </c>
      <c r="G9" s="11" t="s">
        <v>254</v>
      </c>
      <c r="H9" s="11" t="s">
        <v>253</v>
      </c>
      <c r="I9" s="11" t="s">
        <v>508</v>
      </c>
      <c r="J9" s="11" t="s">
        <v>141</v>
      </c>
      <c r="K9" s="11" t="s">
        <v>159</v>
      </c>
      <c r="L9" s="11" t="s">
        <v>208</v>
      </c>
      <c r="M9" s="11" t="s">
        <v>307</v>
      </c>
      <c r="N9" s="11" t="s">
        <v>198</v>
      </c>
      <c r="O9" s="11" t="s">
        <v>202</v>
      </c>
      <c r="P9" s="11" t="s">
        <v>364</v>
      </c>
      <c r="Q9" s="11" t="s">
        <v>365</v>
      </c>
      <c r="R9" s="11" t="s">
        <v>366</v>
      </c>
      <c r="S9" s="11" t="s">
        <v>376</v>
      </c>
      <c r="T9" s="78">
        <v>960020066</v>
      </c>
      <c r="U9" s="78" t="s">
        <v>460</v>
      </c>
      <c r="V9" s="78" t="s">
        <v>461</v>
      </c>
      <c r="W9" s="78" t="s">
        <v>462</v>
      </c>
      <c r="X9" s="11" t="s">
        <v>419</v>
      </c>
      <c r="Y9" s="11" t="s">
        <v>420</v>
      </c>
      <c r="Z9" s="11" t="s">
        <v>144</v>
      </c>
      <c r="AA9" s="11" t="s">
        <v>132</v>
      </c>
      <c r="AB9" s="11" t="s">
        <v>131</v>
      </c>
      <c r="AC9" s="11" t="s">
        <v>467</v>
      </c>
      <c r="AD9" s="11" t="s">
        <v>381</v>
      </c>
      <c r="AE9" s="80" t="s">
        <v>424</v>
      </c>
    </row>
    <row r="10" spans="1:31" x14ac:dyDescent="0.25">
      <c r="A10" s="91" t="s">
        <v>6</v>
      </c>
      <c r="B10" s="91"/>
      <c r="C10" s="11" t="s">
        <v>4</v>
      </c>
      <c r="D10" s="11" t="s">
        <v>4</v>
      </c>
      <c r="E10" s="11" t="s">
        <v>140</v>
      </c>
      <c r="F10" s="11" t="s">
        <v>260</v>
      </c>
      <c r="G10" s="11" t="s">
        <v>247</v>
      </c>
      <c r="H10" s="11" t="s">
        <v>248</v>
      </c>
      <c r="I10" s="11" t="s">
        <v>199</v>
      </c>
      <c r="J10" s="11" t="s">
        <v>509</v>
      </c>
      <c r="K10" s="11" t="s">
        <v>209</v>
      </c>
      <c r="L10" s="11" t="s">
        <v>209</v>
      </c>
      <c r="M10" s="11" t="s">
        <v>306</v>
      </c>
      <c r="N10" s="11" t="s">
        <v>213</v>
      </c>
      <c r="O10" s="11" t="s">
        <v>212</v>
      </c>
      <c r="P10" s="11" t="s">
        <v>361</v>
      </c>
      <c r="Q10" s="11" t="s">
        <v>362</v>
      </c>
      <c r="R10" s="11" t="s">
        <v>363</v>
      </c>
      <c r="S10" s="11" t="s">
        <v>374</v>
      </c>
      <c r="T10" s="11" t="s">
        <v>375</v>
      </c>
      <c r="U10" s="11" t="s">
        <v>361</v>
      </c>
      <c r="V10" s="11" t="s">
        <v>362</v>
      </c>
      <c r="W10" s="11" t="s">
        <v>363</v>
      </c>
      <c r="X10" s="11" t="s">
        <v>463</v>
      </c>
      <c r="Y10" s="11" t="s">
        <v>463</v>
      </c>
      <c r="Z10" s="11" t="s">
        <v>207</v>
      </c>
      <c r="AA10" s="11" t="s">
        <v>207</v>
      </c>
      <c r="AB10" s="11" t="s">
        <v>134</v>
      </c>
      <c r="AC10" s="11" t="s">
        <v>7</v>
      </c>
      <c r="AD10" s="11" t="s">
        <v>286</v>
      </c>
      <c r="AE10" s="11" t="s">
        <v>425</v>
      </c>
    </row>
    <row r="11" spans="1:31" x14ac:dyDescent="0.25">
      <c r="A11" s="91" t="s">
        <v>350</v>
      </c>
      <c r="B11" s="91"/>
      <c r="C11" s="11" t="s">
        <v>55</v>
      </c>
      <c r="D11" s="11" t="s">
        <v>55</v>
      </c>
      <c r="E11" s="11" t="s">
        <v>55</v>
      </c>
      <c r="F11" s="11" t="s">
        <v>55</v>
      </c>
      <c r="G11" s="11" t="s">
        <v>55</v>
      </c>
      <c r="H11" s="11" t="s">
        <v>249</v>
      </c>
      <c r="I11" s="11" t="s">
        <v>206</v>
      </c>
      <c r="J11" s="11" t="s">
        <v>206</v>
      </c>
      <c r="K11" s="11" t="s">
        <v>206</v>
      </c>
      <c r="L11" s="11" t="s">
        <v>206</v>
      </c>
      <c r="M11" s="11" t="s">
        <v>206</v>
      </c>
      <c r="N11" s="11" t="s">
        <v>206</v>
      </c>
      <c r="O11" s="11" t="s">
        <v>206</v>
      </c>
      <c r="P11" s="11" t="s">
        <v>370</v>
      </c>
      <c r="Q11" s="11" t="s">
        <v>371</v>
      </c>
      <c r="R11" s="11" t="s">
        <v>372</v>
      </c>
      <c r="S11" s="12"/>
      <c r="T11" s="12"/>
      <c r="U11" s="11" t="s">
        <v>370</v>
      </c>
      <c r="V11" s="11" t="s">
        <v>371</v>
      </c>
      <c r="W11" s="11" t="s">
        <v>372</v>
      </c>
      <c r="X11" s="11" t="s">
        <v>206</v>
      </c>
      <c r="Y11" s="11" t="s">
        <v>206</v>
      </c>
      <c r="Z11" s="11" t="s">
        <v>206</v>
      </c>
      <c r="AA11" s="11" t="s">
        <v>206</v>
      </c>
      <c r="AB11" s="11" t="s">
        <v>206</v>
      </c>
      <c r="AC11" s="11" t="s">
        <v>203</v>
      </c>
      <c r="AD11" s="11" t="s">
        <v>56</v>
      </c>
      <c r="AE11" s="11" t="s">
        <v>427</v>
      </c>
    </row>
    <row r="12" spans="1:31" x14ac:dyDescent="0.25">
      <c r="A12" s="93" t="s">
        <v>416</v>
      </c>
      <c r="B12" s="94"/>
      <c r="C12" s="11" t="s">
        <v>417</v>
      </c>
      <c r="D12" s="11" t="s">
        <v>417</v>
      </c>
      <c r="E12" s="11" t="s">
        <v>417</v>
      </c>
      <c r="F12" s="11" t="s">
        <v>417</v>
      </c>
      <c r="G12" s="11" t="s">
        <v>417</v>
      </c>
      <c r="H12" s="11" t="s">
        <v>417</v>
      </c>
      <c r="I12" s="11" t="s">
        <v>417</v>
      </c>
      <c r="J12" s="11" t="s">
        <v>417</v>
      </c>
      <c r="K12" s="11" t="s">
        <v>417</v>
      </c>
      <c r="L12" s="11" t="s">
        <v>417</v>
      </c>
      <c r="M12" s="11" t="s">
        <v>417</v>
      </c>
      <c r="N12" s="11" t="s">
        <v>417</v>
      </c>
      <c r="O12" s="11" t="s">
        <v>417</v>
      </c>
      <c r="P12" s="11" t="s">
        <v>417</v>
      </c>
      <c r="Q12" s="11" t="s">
        <v>417</v>
      </c>
      <c r="R12" s="11" t="s">
        <v>417</v>
      </c>
      <c r="S12" s="11" t="s">
        <v>417</v>
      </c>
      <c r="T12" s="11" t="s">
        <v>417</v>
      </c>
      <c r="U12" s="11" t="s">
        <v>417</v>
      </c>
      <c r="V12" s="11" t="s">
        <v>417</v>
      </c>
      <c r="W12" s="11" t="s">
        <v>417</v>
      </c>
      <c r="X12" s="11" t="s">
        <v>417</v>
      </c>
      <c r="Y12" s="11" t="s">
        <v>417</v>
      </c>
      <c r="Z12" s="11" t="s">
        <v>417</v>
      </c>
      <c r="AA12" s="11" t="s">
        <v>417</v>
      </c>
      <c r="AB12" s="11" t="s">
        <v>417</v>
      </c>
      <c r="AC12" s="11" t="s">
        <v>417</v>
      </c>
      <c r="AD12" s="11" t="s">
        <v>417</v>
      </c>
      <c r="AE12" s="11"/>
    </row>
    <row r="13" spans="1:31" ht="69" customHeight="1" x14ac:dyDescent="0.25">
      <c r="A13" s="10" t="s">
        <v>94</v>
      </c>
      <c r="B13" s="10" t="s">
        <v>95</v>
      </c>
      <c r="C13" s="12"/>
      <c r="D13" s="12"/>
      <c r="E13" s="12"/>
      <c r="F13" s="12"/>
      <c r="G13" s="12"/>
      <c r="H13" s="10"/>
      <c r="I13" s="10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x14ac:dyDescent="0.25">
      <c r="A14" s="91" t="s">
        <v>109</v>
      </c>
      <c r="B14" s="91"/>
      <c r="C14" s="11" t="s">
        <v>217</v>
      </c>
      <c r="D14" s="11" t="s">
        <v>255</v>
      </c>
      <c r="E14" s="11" t="s">
        <v>218</v>
      </c>
      <c r="F14" s="11" t="s">
        <v>259</v>
      </c>
      <c r="G14" s="11" t="s">
        <v>257</v>
      </c>
      <c r="H14" s="11" t="s">
        <v>258</v>
      </c>
      <c r="I14" s="11" t="s">
        <v>507</v>
      </c>
      <c r="J14" s="11" t="s">
        <v>110</v>
      </c>
      <c r="K14" s="11" t="s">
        <v>158</v>
      </c>
      <c r="L14" s="11" t="s">
        <v>235</v>
      </c>
      <c r="M14" s="11" t="s">
        <v>214</v>
      </c>
      <c r="N14" s="11" t="s">
        <v>214</v>
      </c>
      <c r="O14" s="11" t="s">
        <v>145</v>
      </c>
      <c r="P14" s="11" t="s">
        <v>217</v>
      </c>
      <c r="Q14" s="11" t="s">
        <v>217</v>
      </c>
      <c r="R14" s="11" t="s">
        <v>217</v>
      </c>
      <c r="S14" s="11" t="s">
        <v>377</v>
      </c>
      <c r="T14" s="11" t="s">
        <v>378</v>
      </c>
      <c r="U14" s="11" t="s">
        <v>457</v>
      </c>
      <c r="V14" s="11" t="s">
        <v>458</v>
      </c>
      <c r="W14" s="11" t="s">
        <v>459</v>
      </c>
      <c r="X14" s="11" t="s">
        <v>418</v>
      </c>
      <c r="Y14" s="11" t="s">
        <v>421</v>
      </c>
      <c r="Z14" s="11" t="s">
        <v>219</v>
      </c>
      <c r="AA14" s="11" t="s">
        <v>220</v>
      </c>
      <c r="AB14" s="11" t="s">
        <v>133</v>
      </c>
      <c r="AC14" s="11" t="s">
        <v>373</v>
      </c>
      <c r="AD14" s="11" t="s">
        <v>214</v>
      </c>
      <c r="AE14" s="11" t="s">
        <v>426</v>
      </c>
    </row>
    <row r="15" spans="1:31" ht="35.1" customHeight="1" x14ac:dyDescent="0.25">
      <c r="A15" s="25" t="s">
        <v>68</v>
      </c>
      <c r="B15" s="58" t="s">
        <v>477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1" ht="35.1" customHeight="1" x14ac:dyDescent="0.25">
      <c r="A16" s="25" t="s">
        <v>69</v>
      </c>
      <c r="B16" s="58" t="s">
        <v>478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1:32" ht="35.1" customHeight="1" x14ac:dyDescent="0.25">
      <c r="A17" s="25" t="s">
        <v>70</v>
      </c>
      <c r="B17" s="58" t="s">
        <v>225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pans="1:32" ht="35.1" customHeight="1" x14ac:dyDescent="0.25">
      <c r="A18" s="25" t="s">
        <v>71</v>
      </c>
      <c r="B18" s="58" t="s">
        <v>226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pans="1:32" ht="35.1" customHeight="1" x14ac:dyDescent="0.25">
      <c r="A19" s="25" t="s">
        <v>72</v>
      </c>
      <c r="B19" s="58" t="s">
        <v>227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1:32" ht="35.1" customHeight="1" x14ac:dyDescent="0.25">
      <c r="A20" s="25" t="s">
        <v>73</v>
      </c>
      <c r="B20" s="58" t="s">
        <v>228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pans="1:32" ht="35.1" customHeight="1" x14ac:dyDescent="0.25">
      <c r="A21" s="25" t="s">
        <v>74</v>
      </c>
      <c r="B21" s="58" t="s">
        <v>229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1:32" ht="35.1" customHeight="1" x14ac:dyDescent="0.25">
      <c r="A22" s="25" t="s">
        <v>75</v>
      </c>
      <c r="B22" s="58" t="s">
        <v>230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1:32" ht="35.1" customHeight="1" x14ac:dyDescent="0.25">
      <c r="A23" s="25" t="s">
        <v>76</v>
      </c>
      <c r="B23" s="58" t="s">
        <v>231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1:32" ht="35.1" customHeight="1" x14ac:dyDescent="0.25">
      <c r="A24" s="25" t="s">
        <v>77</v>
      </c>
      <c r="B24" s="58" t="s">
        <v>232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1:32" ht="35.1" customHeight="1" x14ac:dyDescent="0.25">
      <c r="A25" s="25" t="s">
        <v>78</v>
      </c>
      <c r="B25" s="58" t="s">
        <v>233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2" ht="35.1" customHeight="1" x14ac:dyDescent="0.25">
      <c r="A26" s="25" t="s">
        <v>79</v>
      </c>
      <c r="B26" s="58" t="s">
        <v>234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2" s="22" customFormat="1" ht="56.85" customHeight="1" x14ac:dyDescent="0.25">
      <c r="A27" s="23" t="s">
        <v>0</v>
      </c>
      <c r="B27" s="26"/>
      <c r="C27" s="23">
        <f>SUM(C15:C26)</f>
        <v>0</v>
      </c>
      <c r="D27" s="23">
        <f>SUM(D15:D26)</f>
        <v>0</v>
      </c>
      <c r="E27" s="23">
        <f>SUM(E15:E26)</f>
        <v>0</v>
      </c>
      <c r="F27" s="23">
        <f>SUM(F15:F26)</f>
        <v>0</v>
      </c>
      <c r="G27" s="23">
        <f t="shared" ref="G27:I27" si="0">SUM(G15:G26)</f>
        <v>0</v>
      </c>
      <c r="H27" s="23">
        <f t="shared" si="0"/>
        <v>0</v>
      </c>
      <c r="I27" s="23">
        <f t="shared" si="0"/>
        <v>0</v>
      </c>
      <c r="J27" s="23">
        <f>SUM(J15:J26)</f>
        <v>0</v>
      </c>
      <c r="K27" s="23">
        <f>SUM(K15:K26)</f>
        <v>0</v>
      </c>
      <c r="L27" s="23">
        <f t="shared" ref="L27:AC27" si="1">SUM(L15:L26)</f>
        <v>0</v>
      </c>
      <c r="M27" s="23">
        <f t="shared" si="1"/>
        <v>0</v>
      </c>
      <c r="N27" s="23">
        <f>SUM(N15:N26)</f>
        <v>0</v>
      </c>
      <c r="O27" s="23">
        <f>SUM(O15:O26)</f>
        <v>0</v>
      </c>
      <c r="P27" s="23">
        <f t="shared" ref="P27:R27" si="2">SUM(P15:P26)</f>
        <v>0</v>
      </c>
      <c r="Q27" s="23">
        <f t="shared" si="2"/>
        <v>0</v>
      </c>
      <c r="R27" s="23">
        <f t="shared" si="2"/>
        <v>0</v>
      </c>
      <c r="S27" s="23">
        <f t="shared" ref="S27" si="3">SUM(S15:S26)</f>
        <v>0</v>
      </c>
      <c r="T27" s="23">
        <f t="shared" ref="T27:W27" si="4">SUM(T15:T26)</f>
        <v>0</v>
      </c>
      <c r="U27" s="23">
        <f t="shared" si="4"/>
        <v>0</v>
      </c>
      <c r="V27" s="23">
        <f t="shared" si="4"/>
        <v>0</v>
      </c>
      <c r="W27" s="23">
        <f t="shared" si="4"/>
        <v>0</v>
      </c>
      <c r="X27" s="23">
        <f t="shared" ref="X27:Y27" si="5">SUM(X15:X26)</f>
        <v>0</v>
      </c>
      <c r="Y27" s="23">
        <f t="shared" si="5"/>
        <v>0</v>
      </c>
      <c r="Z27" s="23">
        <f t="shared" si="1"/>
        <v>0</v>
      </c>
      <c r="AA27" s="23">
        <f t="shared" si="1"/>
        <v>0</v>
      </c>
      <c r="AB27" s="23">
        <f t="shared" si="1"/>
        <v>0</v>
      </c>
      <c r="AC27" s="23">
        <f t="shared" si="1"/>
        <v>0</v>
      </c>
      <c r="AD27" s="23">
        <f>SUM(AD15:AD26)</f>
        <v>0</v>
      </c>
      <c r="AE27" s="23">
        <f t="shared" ref="AE27:AF27" si="6">SUM(AE15:AE26)</f>
        <v>0</v>
      </c>
      <c r="AF27" s="23">
        <f t="shared" si="6"/>
        <v>0</v>
      </c>
    </row>
  </sheetData>
  <sheetProtection sheet="1" selectLockedCells="1"/>
  <mergeCells count="7">
    <mergeCell ref="AC5:AE5"/>
    <mergeCell ref="A14:B14"/>
    <mergeCell ref="A9:B9"/>
    <mergeCell ref="A10:B10"/>
    <mergeCell ref="A11:B11"/>
    <mergeCell ref="C7:AE8"/>
    <mergeCell ref="A12:B12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21" orientation="landscape" r:id="rId1"/>
  <headerFooter>
    <oddFooter>&amp;L=&amp;C2&amp;R&amp;F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6"/>
  <sheetViews>
    <sheetView zoomScale="55" zoomScaleNormal="55" zoomScalePageLayoutView="70" workbookViewId="0">
      <selection activeCell="D17" sqref="D17"/>
    </sheetView>
  </sheetViews>
  <sheetFormatPr baseColWidth="10" defaultColWidth="0.28515625" defaultRowHeight="15" x14ac:dyDescent="0.25"/>
  <cols>
    <col min="1" max="2" width="30.7109375" style="2" customWidth="1"/>
    <col min="3" max="5" width="18.7109375" customWidth="1"/>
    <col min="6" max="6" width="18.7109375" style="4" customWidth="1"/>
    <col min="7" max="7" width="19.85546875" bestFit="1" customWidth="1"/>
    <col min="8" max="19" width="18.7109375" customWidth="1"/>
    <col min="20" max="20" width="20.140625" bestFit="1" customWidth="1"/>
    <col min="27" max="27" width="0.28515625" customWidth="1"/>
    <col min="33" max="33" width="0.28515625" customWidth="1"/>
    <col min="41" max="41" width="0.28515625" customWidth="1"/>
  </cols>
  <sheetData>
    <row r="1" spans="1:20" x14ac:dyDescent="0.25"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x14ac:dyDescent="0.25">
      <c r="D2" t="str">
        <f>Zusammenstellung!$B$4</f>
        <v xml:space="preserve"> </v>
      </c>
    </row>
    <row r="3" spans="1:20" x14ac:dyDescent="0.25">
      <c r="D3" t="str">
        <f>Zusammenstellung!$B$7</f>
        <v xml:space="preserve"> </v>
      </c>
    </row>
    <row r="4" spans="1:20" x14ac:dyDescent="0.25">
      <c r="D4" s="35">
        <f ca="1">Zusammenstellung!$B$9</f>
        <v>46142</v>
      </c>
      <c r="E4" s="35"/>
      <c r="L4" s="35"/>
      <c r="M4" s="35"/>
      <c r="N4" s="35"/>
      <c r="O4" s="35"/>
      <c r="P4" s="35"/>
      <c r="Q4" s="35"/>
      <c r="R4" s="35"/>
      <c r="S4" s="35"/>
      <c r="T4" s="35"/>
    </row>
    <row r="5" spans="1:20" x14ac:dyDescent="0.25"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21" customHeight="1" x14ac:dyDescent="0.25">
      <c r="A6" s="28"/>
      <c r="B6" s="29"/>
      <c r="C6" s="97" t="s">
        <v>284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9"/>
    </row>
    <row r="7" spans="1:20" ht="18.75" customHeight="1" x14ac:dyDescent="0.25">
      <c r="A7" s="30"/>
      <c r="B7" s="31"/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2"/>
    </row>
    <row r="8" spans="1:20" x14ac:dyDescent="0.25">
      <c r="A8" s="91" t="s">
        <v>5</v>
      </c>
      <c r="B8" s="91"/>
      <c r="C8" s="13" t="s">
        <v>9</v>
      </c>
      <c r="D8" s="13" t="s">
        <v>309</v>
      </c>
      <c r="E8" s="13" t="s">
        <v>200</v>
      </c>
      <c r="F8" s="20" t="s">
        <v>10</v>
      </c>
      <c r="G8" s="11" t="s">
        <v>13</v>
      </c>
      <c r="H8" s="11" t="s">
        <v>12</v>
      </c>
      <c r="I8" s="11" t="s">
        <v>15</v>
      </c>
      <c r="J8" s="11" t="s">
        <v>410</v>
      </c>
      <c r="K8" s="11" t="s">
        <v>411</v>
      </c>
      <c r="L8" s="11" t="s">
        <v>16</v>
      </c>
      <c r="M8" s="11" t="s">
        <v>319</v>
      </c>
      <c r="N8" s="11" t="s">
        <v>269</v>
      </c>
      <c r="O8" s="11" t="s">
        <v>129</v>
      </c>
      <c r="P8" s="11" t="s">
        <v>130</v>
      </c>
      <c r="Q8" s="11" t="s">
        <v>353</v>
      </c>
      <c r="R8" s="11" t="s">
        <v>476</v>
      </c>
      <c r="S8" s="11" t="s">
        <v>323</v>
      </c>
      <c r="T8" s="11" t="s">
        <v>169</v>
      </c>
    </row>
    <row r="9" spans="1:20" x14ac:dyDescent="0.25">
      <c r="A9" s="91" t="s">
        <v>6</v>
      </c>
      <c r="B9" s="91"/>
      <c r="C9" s="13" t="s">
        <v>11</v>
      </c>
      <c r="D9" s="13" t="s">
        <v>11</v>
      </c>
      <c r="E9" s="13" t="s">
        <v>11</v>
      </c>
      <c r="F9" s="20" t="s">
        <v>160</v>
      </c>
      <c r="G9" s="11" t="s">
        <v>14</v>
      </c>
      <c r="H9" s="11" t="s">
        <v>14</v>
      </c>
      <c r="I9" s="11" t="s">
        <v>17</v>
      </c>
      <c r="J9" s="11" t="s">
        <v>412</v>
      </c>
      <c r="K9" s="11" t="s">
        <v>413</v>
      </c>
      <c r="L9" s="11" t="s">
        <v>18</v>
      </c>
      <c r="M9" s="11" t="s">
        <v>18</v>
      </c>
      <c r="N9" s="11" t="s">
        <v>18</v>
      </c>
      <c r="O9" s="11" t="s">
        <v>126</v>
      </c>
      <c r="P9" s="11" t="s">
        <v>60</v>
      </c>
      <c r="Q9" s="11" t="s">
        <v>60</v>
      </c>
      <c r="R9" s="11" t="s">
        <v>11</v>
      </c>
      <c r="S9" s="11" t="s">
        <v>11</v>
      </c>
      <c r="T9" s="11" t="s">
        <v>11</v>
      </c>
    </row>
    <row r="10" spans="1:20" x14ac:dyDescent="0.25">
      <c r="A10" s="91" t="s">
        <v>350</v>
      </c>
      <c r="B10" s="91"/>
      <c r="C10" s="13" t="s">
        <v>58</v>
      </c>
      <c r="D10" s="13" t="s">
        <v>293</v>
      </c>
      <c r="E10" s="13" t="s">
        <v>216</v>
      </c>
      <c r="F10" s="20" t="s">
        <v>238</v>
      </c>
      <c r="G10" s="11" t="s">
        <v>59</v>
      </c>
      <c r="H10" s="11" t="s">
        <v>58</v>
      </c>
      <c r="I10" s="11"/>
      <c r="J10" s="11" t="s">
        <v>414</v>
      </c>
      <c r="K10" s="11" t="s">
        <v>415</v>
      </c>
      <c r="L10" s="11"/>
      <c r="M10" s="11"/>
      <c r="N10" s="11"/>
      <c r="O10" s="11" t="s">
        <v>125</v>
      </c>
      <c r="P10" s="11" t="s">
        <v>61</v>
      </c>
      <c r="Q10" s="11" t="s">
        <v>270</v>
      </c>
      <c r="R10" s="11" t="s">
        <v>170</v>
      </c>
      <c r="S10" s="11" t="s">
        <v>324</v>
      </c>
      <c r="T10" s="11" t="s">
        <v>239</v>
      </c>
    </row>
    <row r="11" spans="1:20" x14ac:dyDescent="0.25">
      <c r="A11" s="93" t="str">
        <f>Leuchtenmodule!A12</f>
        <v>"long rage" BT5</v>
      </c>
      <c r="B11" s="94"/>
      <c r="C11" s="11" t="s">
        <v>417</v>
      </c>
      <c r="D11" s="11" t="s">
        <v>417</v>
      </c>
      <c r="E11" s="11" t="s">
        <v>417</v>
      </c>
      <c r="F11" s="11" t="s">
        <v>417</v>
      </c>
      <c r="G11" s="11" t="s">
        <v>417</v>
      </c>
      <c r="H11" s="11" t="s">
        <v>417</v>
      </c>
      <c r="I11" s="11" t="s">
        <v>417</v>
      </c>
      <c r="J11" s="11" t="s">
        <v>417</v>
      </c>
      <c r="K11" s="11" t="s">
        <v>417</v>
      </c>
      <c r="L11" s="11" t="s">
        <v>417</v>
      </c>
      <c r="M11" s="11" t="s">
        <v>417</v>
      </c>
      <c r="N11" s="11" t="s">
        <v>417</v>
      </c>
      <c r="O11" s="11" t="s">
        <v>417</v>
      </c>
      <c r="P11" s="11" t="s">
        <v>417</v>
      </c>
      <c r="Q11" s="11" t="s">
        <v>417</v>
      </c>
      <c r="R11" s="11" t="s">
        <v>417</v>
      </c>
      <c r="S11" s="11" t="s">
        <v>417</v>
      </c>
      <c r="T11" s="11" t="s">
        <v>417</v>
      </c>
    </row>
    <row r="12" spans="1:20" ht="69" customHeight="1" x14ac:dyDescent="0.25">
      <c r="A12" s="10" t="s">
        <v>94</v>
      </c>
      <c r="B12" s="10" t="s">
        <v>95</v>
      </c>
      <c r="C12" s="12"/>
      <c r="D12" s="12"/>
      <c r="E12" s="12"/>
      <c r="F12" s="19"/>
      <c r="G12" s="12"/>
      <c r="H12" s="12"/>
      <c r="I12" s="12"/>
      <c r="J12" s="12"/>
      <c r="K12" s="12"/>
      <c r="L12" s="12"/>
      <c r="M12" s="12"/>
      <c r="N12" s="12"/>
      <c r="O12" s="10"/>
      <c r="P12" s="10"/>
      <c r="Q12" s="10"/>
      <c r="R12" s="10"/>
      <c r="S12" s="10"/>
      <c r="T12" s="10"/>
    </row>
    <row r="13" spans="1:20" x14ac:dyDescent="0.25">
      <c r="A13" s="91" t="s">
        <v>109</v>
      </c>
      <c r="B13" s="91"/>
      <c r="C13" s="11" t="s">
        <v>215</v>
      </c>
      <c r="D13" s="11" t="s">
        <v>214</v>
      </c>
      <c r="E13" s="11" t="s">
        <v>214</v>
      </c>
      <c r="F13" s="11" t="s">
        <v>112</v>
      </c>
      <c r="G13" s="11" t="s">
        <v>113</v>
      </c>
      <c r="H13" s="11" t="s">
        <v>113</v>
      </c>
      <c r="I13" s="11" t="s">
        <v>114</v>
      </c>
      <c r="J13" s="11" t="s">
        <v>114</v>
      </c>
      <c r="K13" s="11" t="s">
        <v>418</v>
      </c>
      <c r="L13" s="11" t="s">
        <v>115</v>
      </c>
      <c r="M13" s="11" t="s">
        <v>318</v>
      </c>
      <c r="N13" s="11"/>
      <c r="O13" s="11" t="s">
        <v>112</v>
      </c>
      <c r="P13" s="11" t="s">
        <v>112</v>
      </c>
      <c r="Q13" s="11" t="s">
        <v>145</v>
      </c>
      <c r="R13" s="11" t="s">
        <v>145</v>
      </c>
      <c r="S13" s="11" t="s">
        <v>145</v>
      </c>
      <c r="T13" s="11" t="s">
        <v>145</v>
      </c>
    </row>
    <row r="14" spans="1:20" ht="35.1" customHeight="1" x14ac:dyDescent="0.25">
      <c r="A14" s="25" t="s">
        <v>68</v>
      </c>
      <c r="B14" s="27" t="str">
        <f>Leuchtenmodule!B15</f>
        <v>Raum Bezeichnung 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spans="1:20" ht="35.1" customHeight="1" x14ac:dyDescent="0.25">
      <c r="A15" s="25" t="s">
        <v>69</v>
      </c>
      <c r="B15" s="27" t="str">
        <f>Leuchtenmodule!B16</f>
        <v>Raum Bezeichnung 2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spans="1:20" ht="35.1" customHeight="1" x14ac:dyDescent="0.25">
      <c r="A16" s="25" t="s">
        <v>70</v>
      </c>
      <c r="B16" s="27" t="str">
        <f>Leuchtenmodule!B17</f>
        <v>Raum Bezeichnung 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spans="1:20" ht="35.1" customHeight="1" x14ac:dyDescent="0.25">
      <c r="A17" s="25" t="s">
        <v>71</v>
      </c>
      <c r="B17" s="27" t="str">
        <f>Leuchtenmodule!B18</f>
        <v>Raum Bezeichnung 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spans="1:20" ht="35.1" customHeight="1" x14ac:dyDescent="0.25">
      <c r="A18" s="25" t="s">
        <v>72</v>
      </c>
      <c r="B18" s="27" t="str">
        <f>Leuchtenmodule!B19</f>
        <v>Raum Bezeichnung 5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spans="1:20" ht="35.1" customHeight="1" x14ac:dyDescent="0.25">
      <c r="A19" s="25" t="s">
        <v>73</v>
      </c>
      <c r="B19" s="27" t="str">
        <f>Leuchtenmodule!B20</f>
        <v>Raum Bezeichnung 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0" ht="35.1" customHeight="1" x14ac:dyDescent="0.25">
      <c r="A20" s="25" t="s">
        <v>74</v>
      </c>
      <c r="B20" s="27" t="str">
        <f>Leuchtenmodule!B21</f>
        <v>Raum Bezeichnung 7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ht="35.1" customHeight="1" x14ac:dyDescent="0.25">
      <c r="A21" s="25" t="s">
        <v>75</v>
      </c>
      <c r="B21" s="27" t="str">
        <f>Leuchtenmodule!B22</f>
        <v>Raum Bezeichnung 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ht="35.1" customHeight="1" x14ac:dyDescent="0.25">
      <c r="A22" s="25" t="s">
        <v>76</v>
      </c>
      <c r="B22" s="27" t="str">
        <f>Leuchtenmodule!B23</f>
        <v>Raum Bezeichnung 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1:20" ht="35.1" customHeight="1" x14ac:dyDescent="0.25">
      <c r="A23" s="25" t="s">
        <v>77</v>
      </c>
      <c r="B23" s="27" t="str">
        <f>Leuchtenmodule!B24</f>
        <v>Raum Bezeichnung 10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35.1" customHeight="1" x14ac:dyDescent="0.25">
      <c r="A24" s="25" t="s">
        <v>78</v>
      </c>
      <c r="B24" s="27" t="str">
        <f>Leuchtenmodule!B25</f>
        <v>Raum Bezeichnung 11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35.1" customHeight="1" x14ac:dyDescent="0.25">
      <c r="A25" s="25" t="s">
        <v>79</v>
      </c>
      <c r="B25" s="27" t="str">
        <f>Leuchtenmodule!B26</f>
        <v>Raum Bezeichnung 12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0" s="22" customFormat="1" ht="56.85" customHeight="1" x14ac:dyDescent="0.25">
      <c r="A26" s="23" t="s">
        <v>0</v>
      </c>
      <c r="B26" s="23"/>
      <c r="C26" s="23">
        <f t="shared" ref="C26:T26" si="0">SUM(C14:C25)</f>
        <v>0</v>
      </c>
      <c r="D26" s="23">
        <f t="shared" si="0"/>
        <v>0</v>
      </c>
      <c r="E26" s="23">
        <f t="shared" si="0"/>
        <v>0</v>
      </c>
      <c r="F26" s="23">
        <f t="shared" si="0"/>
        <v>0</v>
      </c>
      <c r="G26" s="23">
        <f t="shared" si="0"/>
        <v>0</v>
      </c>
      <c r="H26" s="23">
        <f t="shared" si="0"/>
        <v>0</v>
      </c>
      <c r="I26" s="23">
        <f t="shared" si="0"/>
        <v>0</v>
      </c>
      <c r="J26" s="23">
        <f t="shared" si="0"/>
        <v>0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3">
        <f t="shared" si="0"/>
        <v>0</v>
      </c>
      <c r="O26" s="23">
        <f t="shared" si="0"/>
        <v>0</v>
      </c>
      <c r="P26" s="23">
        <f t="shared" si="0"/>
        <v>0</v>
      </c>
      <c r="Q26" s="23">
        <f t="shared" si="0"/>
        <v>0</v>
      </c>
      <c r="R26" s="23">
        <f t="shared" si="0"/>
        <v>0</v>
      </c>
      <c r="S26" s="23">
        <f t="shared" si="0"/>
        <v>0</v>
      </c>
      <c r="T26" s="23">
        <f t="shared" si="0"/>
        <v>0</v>
      </c>
    </row>
  </sheetData>
  <sheetProtection sheet="1" selectLockedCells="1"/>
  <mergeCells count="8">
    <mergeCell ref="I1:T1"/>
    <mergeCell ref="I5:T5"/>
    <mergeCell ref="A13:B13"/>
    <mergeCell ref="A8:B8"/>
    <mergeCell ref="A9:B9"/>
    <mergeCell ref="A10:B10"/>
    <mergeCell ref="C6:T7"/>
    <mergeCell ref="A11:B11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32" orientation="landscape" r:id="rId1"/>
  <headerFooter>
    <oddFooter>&amp;C3&amp;R&amp;F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27"/>
  <sheetViews>
    <sheetView tabSelected="1" topLeftCell="C1" zoomScaleNormal="100" zoomScalePageLayoutView="85" workbookViewId="0">
      <selection activeCell="C15" sqref="C15"/>
    </sheetView>
  </sheetViews>
  <sheetFormatPr baseColWidth="10" defaultColWidth="0.28515625" defaultRowHeight="15" x14ac:dyDescent="0.25"/>
  <cols>
    <col min="1" max="2" width="30.7109375" style="2" customWidth="1"/>
    <col min="3" max="4" width="18.7109375" customWidth="1"/>
    <col min="5" max="5" width="19.85546875" bestFit="1" customWidth="1"/>
    <col min="6" max="6" width="18.7109375" customWidth="1"/>
    <col min="7" max="11" width="20.5703125" bestFit="1" customWidth="1"/>
    <col min="12" max="15" width="18.7109375" customWidth="1"/>
    <col min="16" max="17" width="20.5703125" bestFit="1" customWidth="1"/>
    <col min="18" max="20" width="19.28515625" bestFit="1" customWidth="1"/>
    <col min="21" max="24" width="19.28515625" customWidth="1"/>
    <col min="25" max="27" width="18.7109375" customWidth="1"/>
    <col min="42" max="42" width="0.28515625" hidden="1" customWidth="1"/>
  </cols>
  <sheetData>
    <row r="1" spans="1:28" x14ac:dyDescent="0.25"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6"/>
      <c r="V1" s="6"/>
      <c r="W1" s="6"/>
      <c r="X1" s="6"/>
      <c r="Y1" s="6"/>
      <c r="Z1" s="6"/>
    </row>
    <row r="2" spans="1:28" x14ac:dyDescent="0.25">
      <c r="D2" t="str">
        <f>Zusammenstellung!$B$4</f>
        <v xml:space="preserve"> </v>
      </c>
    </row>
    <row r="3" spans="1:28" x14ac:dyDescent="0.25">
      <c r="D3" t="str">
        <f>Zusammenstellung!$B$7</f>
        <v xml:space="preserve"> </v>
      </c>
    </row>
    <row r="4" spans="1:28" x14ac:dyDescent="0.25">
      <c r="D4" s="35">
        <f ca="1">Zusammenstellung!$B$9</f>
        <v>46142</v>
      </c>
      <c r="J4" s="35"/>
      <c r="K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8" x14ac:dyDescent="0.25"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6"/>
      <c r="V5" s="6"/>
      <c r="W5" s="6"/>
      <c r="X5" s="6"/>
      <c r="Y5" s="6"/>
      <c r="Z5" s="6"/>
    </row>
    <row r="7" spans="1:28" ht="26.25" customHeight="1" x14ac:dyDescent="0.25">
      <c r="A7" s="28"/>
      <c r="B7" s="29"/>
      <c r="C7" s="97" t="s">
        <v>53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9"/>
    </row>
    <row r="8" spans="1:28" ht="26.25" customHeight="1" x14ac:dyDescent="0.25">
      <c r="A8" s="30"/>
      <c r="B8" s="31"/>
      <c r="C8" s="100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2"/>
    </row>
    <row r="9" spans="1:28" x14ac:dyDescent="0.25">
      <c r="A9" s="91" t="s">
        <v>5</v>
      </c>
      <c r="B9" s="91"/>
      <c r="C9" s="11" t="s">
        <v>484</v>
      </c>
      <c r="D9" s="11" t="s">
        <v>485</v>
      </c>
      <c r="E9" s="11" t="s">
        <v>486</v>
      </c>
      <c r="F9" s="11" t="s">
        <v>19</v>
      </c>
      <c r="G9" s="11" t="s">
        <v>21</v>
      </c>
      <c r="H9" s="11" t="s">
        <v>20</v>
      </c>
      <c r="I9" s="11" t="s">
        <v>135</v>
      </c>
      <c r="J9" s="11" t="s">
        <v>136</v>
      </c>
      <c r="K9" s="11" t="s">
        <v>139</v>
      </c>
      <c r="L9" s="11" t="s">
        <v>176</v>
      </c>
      <c r="M9" s="2" t="s">
        <v>177</v>
      </c>
      <c r="N9" s="11" t="s">
        <v>178</v>
      </c>
      <c r="O9" s="2" t="s">
        <v>181</v>
      </c>
      <c r="P9" s="11" t="s">
        <v>179</v>
      </c>
      <c r="Q9" s="11" t="s">
        <v>180</v>
      </c>
      <c r="R9" s="11" t="s">
        <v>22</v>
      </c>
      <c r="S9" s="11" t="s">
        <v>187</v>
      </c>
      <c r="T9" s="11" t="s">
        <v>518</v>
      </c>
      <c r="U9" s="11" t="s">
        <v>519</v>
      </c>
      <c r="V9" s="11" t="s">
        <v>520</v>
      </c>
      <c r="W9" s="11" t="s">
        <v>521</v>
      </c>
      <c r="X9" s="11" t="s">
        <v>438</v>
      </c>
      <c r="Y9" s="11" t="s">
        <v>327</v>
      </c>
      <c r="Z9" s="11" t="s">
        <v>331</v>
      </c>
      <c r="AA9" s="11" t="s">
        <v>333</v>
      </c>
    </row>
    <row r="10" spans="1:28" x14ac:dyDescent="0.25">
      <c r="A10" s="91" t="s">
        <v>6</v>
      </c>
      <c r="B10" s="91"/>
      <c r="C10" s="11" t="s">
        <v>24</v>
      </c>
      <c r="D10" s="11" t="s">
        <v>24</v>
      </c>
      <c r="E10" s="11" t="s">
        <v>24</v>
      </c>
      <c r="F10" s="11" t="s">
        <v>25</v>
      </c>
      <c r="G10" s="11" t="s">
        <v>25</v>
      </c>
      <c r="H10" s="11" t="s">
        <v>25</v>
      </c>
      <c r="I10" s="11" t="s">
        <v>25</v>
      </c>
      <c r="J10" s="11" t="s">
        <v>25</v>
      </c>
      <c r="K10" s="11" t="s">
        <v>25</v>
      </c>
      <c r="L10" s="11" t="s">
        <v>185</v>
      </c>
      <c r="M10" s="11" t="s">
        <v>185</v>
      </c>
      <c r="N10" s="11" t="s">
        <v>185</v>
      </c>
      <c r="O10" s="11" t="s">
        <v>186</v>
      </c>
      <c r="P10" s="11" t="s">
        <v>25</v>
      </c>
      <c r="Q10" s="11" t="s">
        <v>25</v>
      </c>
      <c r="R10" s="11" t="s">
        <v>149</v>
      </c>
      <c r="S10" s="11" t="s">
        <v>149</v>
      </c>
      <c r="T10" s="11" t="s">
        <v>149</v>
      </c>
      <c r="U10" s="11" t="s">
        <v>517</v>
      </c>
      <c r="V10" s="11" t="s">
        <v>517</v>
      </c>
      <c r="W10" s="11" t="s">
        <v>517</v>
      </c>
      <c r="X10" s="11" t="s">
        <v>328</v>
      </c>
      <c r="Y10" s="11" t="s">
        <v>328</v>
      </c>
      <c r="Z10" s="11" t="s">
        <v>332</v>
      </c>
      <c r="AA10" s="11" t="s">
        <v>332</v>
      </c>
    </row>
    <row r="11" spans="1:28" x14ac:dyDescent="0.25">
      <c r="A11" s="91" t="s">
        <v>224</v>
      </c>
      <c r="B11" s="91"/>
      <c r="C11" s="11" t="s">
        <v>27</v>
      </c>
      <c r="D11" s="11" t="s">
        <v>28</v>
      </c>
      <c r="E11" s="11" t="s">
        <v>29</v>
      </c>
      <c r="F11" s="11" t="s">
        <v>27</v>
      </c>
      <c r="G11" s="11" t="s">
        <v>28</v>
      </c>
      <c r="H11" s="11" t="s">
        <v>29</v>
      </c>
      <c r="I11" s="11" t="s">
        <v>137</v>
      </c>
      <c r="J11" s="11" t="s">
        <v>29</v>
      </c>
      <c r="K11" s="11" t="s">
        <v>138</v>
      </c>
      <c r="L11" s="11" t="s">
        <v>137</v>
      </c>
      <c r="M11" s="11" t="s">
        <v>29</v>
      </c>
      <c r="N11" s="11" t="s">
        <v>138</v>
      </c>
      <c r="O11" s="11" t="s">
        <v>3</v>
      </c>
      <c r="P11" s="11" t="s">
        <v>183</v>
      </c>
      <c r="Q11" s="11" t="s">
        <v>184</v>
      </c>
      <c r="R11" s="11" t="s">
        <v>2</v>
      </c>
      <c r="S11" s="11" t="s">
        <v>175</v>
      </c>
      <c r="T11" s="11" t="s">
        <v>3</v>
      </c>
      <c r="U11" s="11" t="s">
        <v>2</v>
      </c>
      <c r="V11" s="11" t="s">
        <v>175</v>
      </c>
      <c r="W11" s="11" t="s">
        <v>3</v>
      </c>
      <c r="X11" s="11" t="s">
        <v>439</v>
      </c>
      <c r="Y11" s="11" t="s">
        <v>336</v>
      </c>
      <c r="Z11" s="11" t="s">
        <v>337</v>
      </c>
      <c r="AA11" s="11" t="s">
        <v>338</v>
      </c>
    </row>
    <row r="12" spans="1:28" x14ac:dyDescent="0.25">
      <c r="A12" s="93" t="str">
        <f>Leuchtenmodule!A12</f>
        <v>"long rage" BT5</v>
      </c>
      <c r="B12" s="94"/>
      <c r="C12" s="11" t="s">
        <v>417</v>
      </c>
      <c r="D12" s="11" t="s">
        <v>417</v>
      </c>
      <c r="E12" s="11" t="s">
        <v>417</v>
      </c>
      <c r="F12" s="11" t="s">
        <v>417</v>
      </c>
      <c r="G12" s="11" t="s">
        <v>417</v>
      </c>
      <c r="H12" s="11" t="s">
        <v>417</v>
      </c>
      <c r="I12" s="11" t="s">
        <v>417</v>
      </c>
      <c r="J12" s="11" t="s">
        <v>417</v>
      </c>
      <c r="K12" s="11" t="s">
        <v>417</v>
      </c>
      <c r="L12" s="11" t="s">
        <v>417</v>
      </c>
      <c r="M12" s="11" t="s">
        <v>417</v>
      </c>
      <c r="N12" s="11" t="s">
        <v>417</v>
      </c>
      <c r="O12" s="11"/>
      <c r="P12" s="11" t="s">
        <v>440</v>
      </c>
      <c r="Q12" s="11" t="s">
        <v>440</v>
      </c>
      <c r="R12" s="11" t="s">
        <v>440</v>
      </c>
      <c r="S12" s="11" t="s">
        <v>440</v>
      </c>
      <c r="T12" s="11" t="s">
        <v>440</v>
      </c>
      <c r="U12" s="11" t="s">
        <v>440</v>
      </c>
      <c r="V12" s="11" t="s">
        <v>440</v>
      </c>
      <c r="W12" s="11" t="s">
        <v>440</v>
      </c>
      <c r="X12" s="11" t="s">
        <v>440</v>
      </c>
      <c r="Y12" s="11" t="s">
        <v>440</v>
      </c>
      <c r="Z12" s="11" t="s">
        <v>440</v>
      </c>
      <c r="AA12" s="11" t="s">
        <v>440</v>
      </c>
      <c r="AB12" s="11" t="s">
        <v>440</v>
      </c>
    </row>
    <row r="13" spans="1:28" ht="69" customHeight="1" x14ac:dyDescent="0.25">
      <c r="A13" s="10" t="s">
        <v>94</v>
      </c>
      <c r="B13" s="10" t="s">
        <v>95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8" x14ac:dyDescent="0.25">
      <c r="A14" s="91" t="s">
        <v>109</v>
      </c>
      <c r="B14" s="91"/>
      <c r="C14" s="11" t="s">
        <v>116</v>
      </c>
      <c r="D14" s="11" t="s">
        <v>116</v>
      </c>
      <c r="E14" s="11" t="s">
        <v>116</v>
      </c>
      <c r="F14" s="11" t="s">
        <v>116</v>
      </c>
      <c r="G14" s="11" t="s">
        <v>116</v>
      </c>
      <c r="H14" s="11" t="s">
        <v>116</v>
      </c>
      <c r="I14" s="11" t="s">
        <v>221</v>
      </c>
      <c r="J14" s="11" t="s">
        <v>221</v>
      </c>
      <c r="K14" s="11" t="s">
        <v>221</v>
      </c>
      <c r="L14" s="11" t="s">
        <v>221</v>
      </c>
      <c r="M14" s="11" t="s">
        <v>221</v>
      </c>
      <c r="N14" s="11" t="s">
        <v>222</v>
      </c>
      <c r="O14" s="11" t="s">
        <v>182</v>
      </c>
      <c r="P14" s="11" t="s">
        <v>223</v>
      </c>
      <c r="Q14" s="11" t="s">
        <v>223</v>
      </c>
      <c r="R14" s="11" t="s">
        <v>174</v>
      </c>
      <c r="S14" s="11" t="s">
        <v>174</v>
      </c>
      <c r="T14" s="11" t="s">
        <v>174</v>
      </c>
      <c r="U14" s="11"/>
      <c r="V14" s="11"/>
      <c r="W14" s="11"/>
      <c r="X14" s="11" t="s">
        <v>330</v>
      </c>
      <c r="Y14" s="11" t="s">
        <v>330</v>
      </c>
      <c r="Z14" s="11" t="s">
        <v>330</v>
      </c>
      <c r="AA14" s="11" t="s">
        <v>330</v>
      </c>
    </row>
    <row r="15" spans="1:28" ht="35.1" customHeight="1" x14ac:dyDescent="0.25">
      <c r="A15" s="25" t="s">
        <v>68</v>
      </c>
      <c r="B15" s="27" t="str">
        <f>Leuchtenmodule!B15</f>
        <v>Raum Bezeichnung 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8" ht="35.1" customHeight="1" x14ac:dyDescent="0.25">
      <c r="A16" s="25" t="s">
        <v>69</v>
      </c>
      <c r="B16" s="27" t="str">
        <f>Leuchtenmodule!B16</f>
        <v>Raum Bezeichnung 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1:27" ht="35.1" customHeight="1" x14ac:dyDescent="0.25">
      <c r="A17" s="25" t="s">
        <v>70</v>
      </c>
      <c r="B17" s="27" t="str">
        <f>Leuchtenmodule!B17</f>
        <v>Raum Bezeichnung 3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:27" ht="35.1" customHeight="1" x14ac:dyDescent="0.25">
      <c r="A18" s="25" t="s">
        <v>71</v>
      </c>
      <c r="B18" s="27" t="str">
        <f>Leuchtenmodule!B18</f>
        <v>Raum Bezeichnung 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1:27" ht="35.1" customHeight="1" x14ac:dyDescent="0.25">
      <c r="A19" s="25" t="s">
        <v>72</v>
      </c>
      <c r="B19" s="27" t="str">
        <f>Leuchtenmodule!B19</f>
        <v>Raum Bezeichnung 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</row>
    <row r="20" spans="1:27" ht="35.1" customHeight="1" x14ac:dyDescent="0.25">
      <c r="A20" s="25" t="s">
        <v>73</v>
      </c>
      <c r="B20" s="27" t="str">
        <f>Leuchtenmodule!B20</f>
        <v>Raum Bezeichnung 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spans="1:27" ht="35.1" customHeight="1" x14ac:dyDescent="0.25">
      <c r="A21" s="25" t="s">
        <v>74</v>
      </c>
      <c r="B21" s="27" t="str">
        <f>Leuchtenmodule!B21</f>
        <v>Raum Bezeichnung 7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1:27" ht="35.1" customHeight="1" x14ac:dyDescent="0.25">
      <c r="A22" s="25" t="s">
        <v>75</v>
      </c>
      <c r="B22" s="27" t="str">
        <f>Leuchtenmodule!B22</f>
        <v>Raum Bezeichnung 8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35.1" customHeight="1" x14ac:dyDescent="0.25">
      <c r="A23" s="25" t="s">
        <v>76</v>
      </c>
      <c r="B23" s="27" t="str">
        <f>Leuchtenmodule!B23</f>
        <v>Raum Bezeichnung 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35.1" customHeight="1" x14ac:dyDescent="0.25">
      <c r="A24" s="25" t="s">
        <v>77</v>
      </c>
      <c r="B24" s="27" t="str">
        <f>Leuchtenmodule!B24</f>
        <v>Raum Bezeichnung 10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1:27" ht="35.1" customHeight="1" x14ac:dyDescent="0.25">
      <c r="A25" s="25" t="s">
        <v>78</v>
      </c>
      <c r="B25" s="27" t="str">
        <f>Leuchtenmodule!B25</f>
        <v>Raum Bezeichnung 11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6" spans="1:27" ht="35.1" customHeight="1" x14ac:dyDescent="0.25">
      <c r="A26" s="25" t="s">
        <v>79</v>
      </c>
      <c r="B26" s="27" t="str">
        <f>Leuchtenmodule!B26</f>
        <v>Raum Bezeichnung 12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1:27" s="22" customFormat="1" ht="56.85" customHeight="1" x14ac:dyDescent="0.25">
      <c r="A27" s="23" t="s">
        <v>0</v>
      </c>
      <c r="B27" s="23"/>
      <c r="C27" s="23">
        <f>SUM(C15:C26)</f>
        <v>0</v>
      </c>
      <c r="D27" s="23">
        <f t="shared" ref="D27:AA27" si="0">SUM(D15:D26)</f>
        <v>0</v>
      </c>
      <c r="E27" s="23">
        <f t="shared" si="0"/>
        <v>0</v>
      </c>
      <c r="F27" s="23">
        <f t="shared" si="0"/>
        <v>0</v>
      </c>
      <c r="G27" s="23">
        <f t="shared" si="0"/>
        <v>0</v>
      </c>
      <c r="H27" s="23">
        <f t="shared" si="0"/>
        <v>0</v>
      </c>
      <c r="I27" s="23">
        <f t="shared" si="0"/>
        <v>0</v>
      </c>
      <c r="J27" s="23">
        <f t="shared" si="0"/>
        <v>0</v>
      </c>
      <c r="K27" s="23">
        <f t="shared" si="0"/>
        <v>0</v>
      </c>
      <c r="L27" s="23">
        <f t="shared" si="0"/>
        <v>0</v>
      </c>
      <c r="M27" s="23">
        <f t="shared" si="0"/>
        <v>0</v>
      </c>
      <c r="N27" s="23">
        <f t="shared" si="0"/>
        <v>0</v>
      </c>
      <c r="O27" s="23">
        <f t="shared" si="0"/>
        <v>0</v>
      </c>
      <c r="P27" s="23">
        <f t="shared" si="0"/>
        <v>0</v>
      </c>
      <c r="Q27" s="23">
        <f t="shared" si="0"/>
        <v>0</v>
      </c>
      <c r="R27" s="23">
        <f t="shared" si="0"/>
        <v>0</v>
      </c>
      <c r="S27" s="23">
        <f t="shared" si="0"/>
        <v>0</v>
      </c>
      <c r="T27" s="23">
        <f t="shared" si="0"/>
        <v>0</v>
      </c>
      <c r="U27" s="23">
        <f t="shared" si="0"/>
        <v>0</v>
      </c>
      <c r="V27" s="23">
        <f t="shared" si="0"/>
        <v>0</v>
      </c>
      <c r="W27" s="23">
        <f t="shared" si="0"/>
        <v>0</v>
      </c>
      <c r="X27" s="23">
        <f t="shared" ref="X27" si="1">SUM(X15:X26)</f>
        <v>0</v>
      </c>
      <c r="Y27" s="23">
        <f t="shared" si="0"/>
        <v>0</v>
      </c>
      <c r="Z27" s="23">
        <f t="shared" si="0"/>
        <v>0</v>
      </c>
      <c r="AA27" s="23">
        <f t="shared" si="0"/>
        <v>0</v>
      </c>
    </row>
  </sheetData>
  <sheetProtection sheet="1" selectLockedCells="1"/>
  <mergeCells count="8">
    <mergeCell ref="H1:T1"/>
    <mergeCell ref="H5:T5"/>
    <mergeCell ref="A14:B14"/>
    <mergeCell ref="A9:B9"/>
    <mergeCell ref="A10:B10"/>
    <mergeCell ref="A11:B11"/>
    <mergeCell ref="A12:B12"/>
    <mergeCell ref="C7:AA8"/>
  </mergeCells>
  <pageMargins left="0.70866141732283472" right="0.70866141732283472" top="0.78740157480314965" bottom="0.78740157480314965" header="0.31496062992125984" footer="0.31496062992125984"/>
  <pageSetup paperSize="9" scale="23" orientation="landscape" r:id="rId1"/>
  <headerFooter>
    <oddFooter>&amp;C4&amp;R&amp;F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6"/>
  <sheetViews>
    <sheetView zoomScale="55" zoomScaleNormal="55" workbookViewId="0">
      <selection activeCell="G15" sqref="G15"/>
    </sheetView>
  </sheetViews>
  <sheetFormatPr baseColWidth="10" defaultColWidth="0.28515625" defaultRowHeight="15" x14ac:dyDescent="0.25"/>
  <cols>
    <col min="1" max="2" width="30.7109375" style="2" customWidth="1"/>
    <col min="3" max="6" width="18.7109375" customWidth="1"/>
    <col min="7" max="7" width="19.28515625" bestFit="1" customWidth="1"/>
    <col min="8" max="8" width="21.5703125" bestFit="1" customWidth="1"/>
    <col min="9" max="9" width="19.28515625" bestFit="1" customWidth="1"/>
    <col min="10" max="10" width="21.5703125" bestFit="1" customWidth="1"/>
    <col min="11" max="12" width="21.5703125" customWidth="1"/>
    <col min="13" max="15" width="21.140625" bestFit="1" customWidth="1"/>
    <col min="16" max="16" width="21.140625" customWidth="1"/>
    <col min="17" max="17" width="19.85546875" bestFit="1" customWidth="1"/>
    <col min="18" max="24" width="19.85546875" customWidth="1"/>
    <col min="25" max="29" width="0.28515625" hidden="1" customWidth="1"/>
    <col min="30" max="30" width="0.140625" hidden="1" customWidth="1"/>
  </cols>
  <sheetData>
    <row r="1" spans="1:30" x14ac:dyDescent="0.25">
      <c r="G1" s="90" t="str">
        <f>Zusammenstellung!B4</f>
        <v xml:space="preserve"> 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30" x14ac:dyDescent="0.25">
      <c r="G2" s="90" t="str">
        <f>Zusammenstellung!B7</f>
        <v xml:space="preserve"> </v>
      </c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30" x14ac:dyDescent="0.25">
      <c r="G3" s="103">
        <f ca="1">Zusammenstellung!B9</f>
        <v>46142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6" spans="1:30" ht="21" customHeight="1" x14ac:dyDescent="0.25">
      <c r="A6" s="28"/>
      <c r="B6" s="29"/>
      <c r="C6" s="97" t="s">
        <v>54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9"/>
    </row>
    <row r="7" spans="1:30" ht="18.75" customHeight="1" x14ac:dyDescent="0.25">
      <c r="A7" s="30"/>
      <c r="B7" s="31"/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2"/>
    </row>
    <row r="8" spans="1:30" x14ac:dyDescent="0.25">
      <c r="A8" s="91" t="s">
        <v>5</v>
      </c>
      <c r="B8" s="91"/>
      <c r="C8" s="36" t="s">
        <v>93</v>
      </c>
      <c r="D8" s="36" t="s">
        <v>201</v>
      </c>
      <c r="E8" s="36" t="s">
        <v>480</v>
      </c>
      <c r="F8" s="36" t="s">
        <v>339</v>
      </c>
      <c r="G8" s="36" t="s">
        <v>152</v>
      </c>
      <c r="H8" s="36" t="s">
        <v>153</v>
      </c>
      <c r="I8" s="36" t="s">
        <v>264</v>
      </c>
      <c r="J8" s="36" t="s">
        <v>265</v>
      </c>
      <c r="K8" s="36" t="s">
        <v>502</v>
      </c>
      <c r="L8" s="36" t="s">
        <v>503</v>
      </c>
      <c r="M8" s="37">
        <v>374740000</v>
      </c>
      <c r="N8" s="36">
        <v>374750000</v>
      </c>
      <c r="O8" s="36" t="s">
        <v>48</v>
      </c>
      <c r="P8" s="36" t="s">
        <v>354</v>
      </c>
      <c r="Q8" s="36" t="s">
        <v>49</v>
      </c>
      <c r="R8" s="36" t="s">
        <v>50</v>
      </c>
      <c r="S8" s="78" t="s">
        <v>428</v>
      </c>
      <c r="T8" s="78" t="s">
        <v>429</v>
      </c>
      <c r="U8" s="78" t="s">
        <v>434</v>
      </c>
      <c r="V8" s="36" t="s">
        <v>245</v>
      </c>
      <c r="W8" s="36" t="s">
        <v>312</v>
      </c>
      <c r="X8" s="36" t="s">
        <v>311</v>
      </c>
    </row>
    <row r="9" spans="1:30" x14ac:dyDescent="0.25">
      <c r="A9" s="91" t="s">
        <v>6</v>
      </c>
      <c r="B9" s="91"/>
      <c r="C9" s="11" t="s">
        <v>57</v>
      </c>
      <c r="D9" s="11" t="s">
        <v>197</v>
      </c>
      <c r="E9" s="11" t="s">
        <v>481</v>
      </c>
      <c r="F9" s="11" t="s">
        <v>341</v>
      </c>
      <c r="G9" s="11" t="s">
        <v>150</v>
      </c>
      <c r="H9" s="11" t="s">
        <v>150</v>
      </c>
      <c r="I9" s="11" t="s">
        <v>266</v>
      </c>
      <c r="J9" s="11" t="s">
        <v>266</v>
      </c>
      <c r="K9" s="11" t="s">
        <v>504</v>
      </c>
      <c r="L9" s="11" t="s">
        <v>504</v>
      </c>
      <c r="M9" s="11" t="s">
        <v>161</v>
      </c>
      <c r="N9" s="11" t="s">
        <v>162</v>
      </c>
      <c r="O9" s="11" t="s">
        <v>51</v>
      </c>
      <c r="P9" s="11" t="s">
        <v>355</v>
      </c>
      <c r="Q9" s="11" t="s">
        <v>64</v>
      </c>
      <c r="R9" s="11" t="s">
        <v>65</v>
      </c>
      <c r="S9" s="11" t="s">
        <v>430</v>
      </c>
      <c r="T9" s="11" t="s">
        <v>430</v>
      </c>
      <c r="U9" s="11" t="s">
        <v>435</v>
      </c>
      <c r="V9" s="11" t="s">
        <v>246</v>
      </c>
      <c r="W9" s="11" t="s">
        <v>310</v>
      </c>
      <c r="X9" s="11" t="s">
        <v>310</v>
      </c>
    </row>
    <row r="10" spans="1:30" x14ac:dyDescent="0.25">
      <c r="A10" s="91" t="s">
        <v>350</v>
      </c>
      <c r="B10" s="91"/>
      <c r="C10" s="11"/>
      <c r="D10" s="11"/>
      <c r="E10" s="11"/>
      <c r="F10" s="11"/>
      <c r="G10" s="11" t="s">
        <v>351</v>
      </c>
      <c r="H10" s="11" t="s">
        <v>352</v>
      </c>
      <c r="I10" s="11" t="s">
        <v>351</v>
      </c>
      <c r="J10" s="11" t="s">
        <v>352</v>
      </c>
      <c r="K10" s="11" t="s">
        <v>500</v>
      </c>
      <c r="L10" s="11" t="s">
        <v>501</v>
      </c>
      <c r="M10" s="11" t="s">
        <v>163</v>
      </c>
      <c r="N10" s="11" t="s">
        <v>163</v>
      </c>
      <c r="O10" s="11" t="s">
        <v>66</v>
      </c>
      <c r="P10" s="11" t="s">
        <v>356</v>
      </c>
      <c r="Q10" s="11" t="s">
        <v>67</v>
      </c>
      <c r="R10" s="11" t="s">
        <v>67</v>
      </c>
      <c r="S10" s="11" t="s">
        <v>431</v>
      </c>
      <c r="T10" s="11" t="s">
        <v>431</v>
      </c>
      <c r="U10" s="11" t="s">
        <v>437</v>
      </c>
      <c r="V10" s="11" t="s">
        <v>240</v>
      </c>
      <c r="W10" s="11" t="s">
        <v>1</v>
      </c>
      <c r="X10" s="11" t="s">
        <v>1</v>
      </c>
    </row>
    <row r="11" spans="1:30" x14ac:dyDescent="0.25">
      <c r="A11" s="93" t="str">
        <f>Leuchtenmodule!A12</f>
        <v>"long rage" BT5</v>
      </c>
      <c r="B11" s="94"/>
      <c r="C11" s="11" t="s">
        <v>417</v>
      </c>
      <c r="D11" s="11" t="s">
        <v>417</v>
      </c>
      <c r="E11" s="11" t="s">
        <v>482</v>
      </c>
      <c r="F11" s="11" t="s">
        <v>417</v>
      </c>
      <c r="G11" s="11" t="s">
        <v>417</v>
      </c>
      <c r="H11" s="11" t="s">
        <v>417</v>
      </c>
      <c r="I11" s="11" t="s">
        <v>417</v>
      </c>
      <c r="J11" s="11" t="s">
        <v>417</v>
      </c>
      <c r="K11" s="11" t="s">
        <v>482</v>
      </c>
      <c r="L11" s="11" t="s">
        <v>482</v>
      </c>
      <c r="M11" s="11" t="s">
        <v>417</v>
      </c>
      <c r="N11" s="11" t="s">
        <v>417</v>
      </c>
      <c r="O11" s="11" t="s">
        <v>417</v>
      </c>
      <c r="P11" s="11" t="s">
        <v>417</v>
      </c>
      <c r="Q11" s="11" t="s">
        <v>417</v>
      </c>
      <c r="R11" s="11" t="s">
        <v>417</v>
      </c>
      <c r="S11" s="11" t="s">
        <v>417</v>
      </c>
      <c r="T11" s="11" t="s">
        <v>417</v>
      </c>
      <c r="U11" s="11" t="s">
        <v>417</v>
      </c>
      <c r="V11" s="11" t="s">
        <v>417</v>
      </c>
      <c r="W11" s="11" t="s">
        <v>417</v>
      </c>
      <c r="X11" s="36" t="s">
        <v>1</v>
      </c>
    </row>
    <row r="12" spans="1:30" ht="69" customHeight="1" x14ac:dyDescent="0.25">
      <c r="A12" s="10" t="s">
        <v>94</v>
      </c>
      <c r="B12" s="10" t="s">
        <v>95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30" x14ac:dyDescent="0.25">
      <c r="A13" s="91" t="s">
        <v>109</v>
      </c>
      <c r="B13" s="91"/>
      <c r="C13" s="11" t="s">
        <v>111</v>
      </c>
      <c r="D13" s="11" t="s">
        <v>214</v>
      </c>
      <c r="E13" s="11" t="s">
        <v>214</v>
      </c>
      <c r="F13" s="11" t="s">
        <v>342</v>
      </c>
      <c r="G13" s="11" t="s">
        <v>151</v>
      </c>
      <c r="H13" s="11" t="s">
        <v>151</v>
      </c>
      <c r="I13" s="11" t="s">
        <v>151</v>
      </c>
      <c r="J13" s="11" t="s">
        <v>151</v>
      </c>
      <c r="K13" s="11" t="s">
        <v>164</v>
      </c>
      <c r="L13" s="11" t="s">
        <v>499</v>
      </c>
      <c r="M13" s="11" t="s">
        <v>164</v>
      </c>
      <c r="N13" s="11" t="s">
        <v>164</v>
      </c>
      <c r="O13" s="11" t="s">
        <v>117</v>
      </c>
      <c r="P13" s="11" t="s">
        <v>432</v>
      </c>
      <c r="Q13" s="11" t="s">
        <v>118</v>
      </c>
      <c r="R13" s="11" t="s">
        <v>118</v>
      </c>
      <c r="S13" s="11" t="s">
        <v>433</v>
      </c>
      <c r="T13" s="11" t="s">
        <v>433</v>
      </c>
      <c r="U13" s="11" t="s">
        <v>436</v>
      </c>
      <c r="V13" s="11" t="s">
        <v>241</v>
      </c>
      <c r="W13" s="11"/>
      <c r="X13" s="11" t="s">
        <v>313</v>
      </c>
    </row>
    <row r="14" spans="1:30" ht="35.1" customHeight="1" x14ac:dyDescent="0.25">
      <c r="A14" s="25" t="s">
        <v>68</v>
      </c>
      <c r="B14" s="27" t="str">
        <f>Leuchtenmodule!B15</f>
        <v>Raum Bezeichnung 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30" ht="35.1" customHeight="1" x14ac:dyDescent="0.25">
      <c r="A15" s="25" t="s">
        <v>69</v>
      </c>
      <c r="B15" s="27" t="str">
        <f>Leuchtenmodule!B16</f>
        <v>Raum Bezeichnung 2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30" ht="35.1" customHeight="1" x14ac:dyDescent="0.25">
      <c r="A16" s="25" t="s">
        <v>70</v>
      </c>
      <c r="B16" s="27" t="str">
        <f>Leuchtenmodule!B17</f>
        <v>Raum Bezeichnung 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</row>
    <row r="17" spans="1:30" ht="35.1" customHeight="1" x14ac:dyDescent="0.25">
      <c r="A17" s="25" t="s">
        <v>71</v>
      </c>
      <c r="B17" s="27" t="str">
        <f>Leuchtenmodule!B18</f>
        <v>Raum Bezeichnung 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</row>
    <row r="18" spans="1:30" ht="35.1" customHeight="1" x14ac:dyDescent="0.25">
      <c r="A18" s="25" t="s">
        <v>72</v>
      </c>
      <c r="B18" s="27" t="str">
        <f>Leuchtenmodule!B19</f>
        <v>Raum Bezeichnung 5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</row>
    <row r="19" spans="1:30" ht="35.1" customHeight="1" x14ac:dyDescent="0.25">
      <c r="A19" s="25" t="s">
        <v>73</v>
      </c>
      <c r="B19" s="27" t="str">
        <f>Leuchtenmodule!B20</f>
        <v>Raum Bezeichnung 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</row>
    <row r="20" spans="1:30" ht="35.1" customHeight="1" x14ac:dyDescent="0.25">
      <c r="A20" s="25" t="s">
        <v>74</v>
      </c>
      <c r="B20" s="27" t="str">
        <f>Leuchtenmodule!B21</f>
        <v>Raum Bezeichnung 7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</row>
    <row r="21" spans="1:30" ht="35.1" customHeight="1" x14ac:dyDescent="0.25">
      <c r="A21" s="25" t="s">
        <v>75</v>
      </c>
      <c r="B21" s="27" t="str">
        <f>Leuchtenmodule!B22</f>
        <v>Raum Bezeichnung 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</row>
    <row r="22" spans="1:30" ht="35.1" customHeight="1" x14ac:dyDescent="0.25">
      <c r="A22" s="25" t="s">
        <v>76</v>
      </c>
      <c r="B22" s="27" t="str">
        <f>Leuchtenmodule!B23</f>
        <v>Raum Bezeichnung 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</row>
    <row r="23" spans="1:30" ht="35.1" customHeight="1" x14ac:dyDescent="0.25">
      <c r="A23" s="25" t="s">
        <v>77</v>
      </c>
      <c r="B23" s="27" t="str">
        <f>Leuchtenmodule!B24</f>
        <v>Raum Bezeichnung 10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</row>
    <row r="24" spans="1:30" ht="35.1" customHeight="1" x14ac:dyDescent="0.25">
      <c r="A24" s="25" t="s">
        <v>78</v>
      </c>
      <c r="B24" s="27" t="str">
        <f>Leuchtenmodule!B25</f>
        <v>Raum Bezeichnung 11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</row>
    <row r="25" spans="1:30" ht="35.1" customHeight="1" x14ac:dyDescent="0.25">
      <c r="A25" s="25" t="s">
        <v>79</v>
      </c>
      <c r="B25" s="27" t="str">
        <f>Leuchtenmodule!B26</f>
        <v>Raum Bezeichnung 12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</row>
    <row r="26" spans="1:30" s="22" customFormat="1" ht="56.85" customHeight="1" x14ac:dyDescent="0.25">
      <c r="A26" s="23" t="s">
        <v>0</v>
      </c>
      <c r="B26" s="23"/>
      <c r="C26" s="24">
        <f>SUM(C14:C25)</f>
        <v>0</v>
      </c>
      <c r="D26" s="24">
        <f t="shared" ref="D26:U26" si="0">SUM(D14:D25)</f>
        <v>0</v>
      </c>
      <c r="E26" s="24">
        <f t="shared" si="0"/>
        <v>0</v>
      </c>
      <c r="F26" s="24">
        <f t="shared" si="0"/>
        <v>0</v>
      </c>
      <c r="G26" s="24">
        <f t="shared" si="0"/>
        <v>0</v>
      </c>
      <c r="H26" s="24">
        <f t="shared" si="0"/>
        <v>0</v>
      </c>
      <c r="I26" s="24">
        <f t="shared" si="0"/>
        <v>0</v>
      </c>
      <c r="J26" s="24">
        <f t="shared" si="0"/>
        <v>0</v>
      </c>
      <c r="K26" s="24">
        <f t="shared" si="0"/>
        <v>0</v>
      </c>
      <c r="L26" s="24">
        <f t="shared" si="0"/>
        <v>0</v>
      </c>
      <c r="M26" s="24">
        <f t="shared" si="0"/>
        <v>0</v>
      </c>
      <c r="N26" s="24">
        <f t="shared" si="0"/>
        <v>0</v>
      </c>
      <c r="O26" s="24">
        <f t="shared" si="0"/>
        <v>0</v>
      </c>
      <c r="P26" s="24">
        <f t="shared" si="0"/>
        <v>0</v>
      </c>
      <c r="Q26" s="24">
        <f t="shared" si="0"/>
        <v>0</v>
      </c>
      <c r="R26" s="24">
        <f t="shared" si="0"/>
        <v>0</v>
      </c>
      <c r="S26" s="24">
        <f t="shared" si="0"/>
        <v>0</v>
      </c>
      <c r="T26" s="24">
        <f t="shared" si="0"/>
        <v>0</v>
      </c>
      <c r="U26" s="24">
        <f t="shared" si="0"/>
        <v>0</v>
      </c>
      <c r="V26" s="24">
        <f>SUM(V14:V25)</f>
        <v>0</v>
      </c>
      <c r="W26" s="24">
        <f>SUM(W14:W25)</f>
        <v>0</v>
      </c>
      <c r="X26" s="24">
        <f>SUM(X14:X25)</f>
        <v>0</v>
      </c>
      <c r="Y26" s="21">
        <f t="shared" ref="Y26:AD26" si="1">SUM(Y14:Y25)</f>
        <v>0</v>
      </c>
      <c r="Z26" s="21">
        <f t="shared" si="1"/>
        <v>0</v>
      </c>
      <c r="AA26" s="21">
        <f t="shared" si="1"/>
        <v>0</v>
      </c>
      <c r="AB26" s="21">
        <f t="shared" si="1"/>
        <v>0</v>
      </c>
      <c r="AC26" s="21">
        <f t="shared" si="1"/>
        <v>0</v>
      </c>
      <c r="AD26" s="21">
        <f t="shared" si="1"/>
        <v>0</v>
      </c>
    </row>
  </sheetData>
  <sheetProtection sheet="1" selectLockedCells="1"/>
  <mergeCells count="9">
    <mergeCell ref="G1:X1"/>
    <mergeCell ref="G2:X2"/>
    <mergeCell ref="G3:X3"/>
    <mergeCell ref="A13:B13"/>
    <mergeCell ref="A8:B8"/>
    <mergeCell ref="A9:B9"/>
    <mergeCell ref="A10:B10"/>
    <mergeCell ref="C6:AD7"/>
    <mergeCell ref="A11:B11"/>
  </mergeCells>
  <pageMargins left="0.70866141732283472" right="0.70866141732283472" top="0.78740157480314965" bottom="0.78740157480314965" header="0.31496062992125984" footer="0.31496062992125984"/>
  <pageSetup paperSize="9" scale="25" orientation="landscape" r:id="rId1"/>
  <headerFooter>
    <oddFooter>&amp;L
&amp;C5&amp;R&amp;F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Zusammenstellung</vt:lpstr>
      <vt:lpstr>Leuchtenmodule</vt:lpstr>
      <vt:lpstr>Elemente</vt:lpstr>
      <vt:lpstr>Sensoren</vt:lpstr>
      <vt:lpstr>Schaltermodule</vt:lpstr>
      <vt:lpstr>Leuchtenmodule!Druckbereich</vt:lpstr>
      <vt:lpstr>Zusammenstellung!Druckbereich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Birrer Simon</dc:creator>
  <cp:lastModifiedBy>Simon Birrer</cp:lastModifiedBy>
  <cp:lastPrinted>2023-05-17T15:18:26Z</cp:lastPrinted>
  <dcterms:created xsi:type="dcterms:W3CDTF">2019-07-29T09:06:05Z</dcterms:created>
  <dcterms:modified xsi:type="dcterms:W3CDTF">2026-04-30T12:48:13Z</dcterms:modified>
</cp:coreProperties>
</file>