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defaultThemeVersion="124226"/>
  <mc:AlternateContent xmlns:mc="http://schemas.openxmlformats.org/markup-compatibility/2006">
    <mc:Choice Requires="x15">
      <x15ac:absPath xmlns:x15ac="http://schemas.microsoft.com/office/spreadsheetml/2010/11/ac" url="G:\Data\LIGAAIR\04_Handel\05_Preislisten\"/>
    </mc:Choice>
  </mc:AlternateContent>
  <xr:revisionPtr revIDLastSave="0" documentId="14_{54D98C86-8333-4A50-9A3F-2EF92E097F1E}" xr6:coauthVersionLast="47" xr6:coauthVersionMax="47" xr10:uidLastSave="{00000000-0000-0000-0000-000000000000}"/>
  <bookViews>
    <workbookView xWindow="25080" yWindow="-120" windowWidth="25440" windowHeight="15270" xr2:uid="{00000000-000D-0000-FFFF-FFFF00000000}"/>
  </bookViews>
  <sheets>
    <sheet name="Compilation" sheetId="4" r:id="rId1"/>
    <sheet name="Light modules" sheetId="1" r:id="rId2"/>
    <sheet name="Element" sheetId="2" r:id="rId3"/>
    <sheet name="Sensors" sheetId="5" r:id="rId4"/>
    <sheet name="Switch modules" sheetId="3" r:id="rId5"/>
  </sheets>
  <definedNames>
    <definedName name="_xlnm.Print_Area" localSheetId="0">Compilation!$A$1:$G$130</definedName>
    <definedName name="_xlnm.Print_Area" localSheetId="1">'Light modules'!$A$1:$AD$27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94" i="4" l="1"/>
  <c r="E26" i="3"/>
  <c r="E94" i="4" s="1"/>
  <c r="G94" i="4" s="1"/>
  <c r="B44" i="4"/>
  <c r="B38" i="4"/>
  <c r="B37" i="4"/>
  <c r="B36" i="4"/>
  <c r="B35" i="4"/>
  <c r="B34" i="4"/>
  <c r="B33" i="4"/>
  <c r="B32" i="4"/>
  <c r="B31" i="4"/>
  <c r="B30" i="4"/>
  <c r="B29" i="4"/>
  <c r="O27" i="1"/>
  <c r="E29" i="4" s="1"/>
  <c r="P27" i="1"/>
  <c r="E30" i="4" s="1"/>
  <c r="G30" i="4" s="1"/>
  <c r="Q27" i="1"/>
  <c r="E31" i="4" s="1"/>
  <c r="G31" i="4" s="1"/>
  <c r="R27" i="1"/>
  <c r="E32" i="4" s="1"/>
  <c r="G32" i="4" s="1"/>
  <c r="S27" i="1"/>
  <c r="E33" i="4" s="1"/>
  <c r="G33" i="4" s="1"/>
  <c r="T27" i="1"/>
  <c r="E34" i="4" s="1"/>
  <c r="G34" i="4" s="1"/>
  <c r="U27" i="1"/>
  <c r="E35" i="4" s="1"/>
  <c r="G35" i="4" s="1"/>
  <c r="V27" i="1"/>
  <c r="E36" i="4" s="1"/>
  <c r="G36" i="4" s="1"/>
  <c r="W27" i="1"/>
  <c r="E37" i="4" s="1"/>
  <c r="G37" i="4" s="1"/>
  <c r="X27" i="1"/>
  <c r="E38" i="4" s="1"/>
  <c r="G38" i="4" s="1"/>
  <c r="Y27" i="1"/>
  <c r="E39" i="4" s="1"/>
  <c r="Z27" i="1"/>
  <c r="E40" i="4" s="1"/>
  <c r="AA27" i="1"/>
  <c r="E41" i="4" s="1"/>
  <c r="AB27" i="1"/>
  <c r="E42" i="4" s="1"/>
  <c r="AC27" i="1"/>
  <c r="E43" i="4" s="1"/>
  <c r="AD27" i="1"/>
  <c r="E44" i="4" s="1"/>
  <c r="G44" i="4" s="1"/>
  <c r="B52" i="4"/>
  <c r="B51" i="4"/>
  <c r="B101" i="4"/>
  <c r="B100" i="4"/>
  <c r="K26" i="3"/>
  <c r="E100" i="4" s="1"/>
  <c r="G100" i="4" s="1"/>
  <c r="L26" i="3"/>
  <c r="E101" i="4" s="1"/>
  <c r="G101" i="4" s="1"/>
  <c r="R26" i="3" l="1"/>
  <c r="E107" i="4" s="1"/>
  <c r="G116" i="4"/>
  <c r="B49" i="4"/>
  <c r="L26" i="2"/>
  <c r="E56" i="4" s="1"/>
  <c r="G56" i="4" s="1"/>
  <c r="G113" i="4" l="1"/>
  <c r="B89" i="4"/>
  <c r="B88" i="4"/>
  <c r="B87" i="4"/>
  <c r="B86" i="4"/>
  <c r="B85" i="4"/>
  <c r="B84" i="4"/>
  <c r="A84" i="4"/>
  <c r="B83" i="4"/>
  <c r="B82" i="4"/>
  <c r="B81" i="4"/>
  <c r="B80" i="4"/>
  <c r="B79" i="4"/>
  <c r="B78" i="4"/>
  <c r="B75" i="4"/>
  <c r="B74" i="4"/>
  <c r="B71" i="4"/>
  <c r="B70" i="4"/>
  <c r="B67" i="4"/>
  <c r="B66" i="4"/>
  <c r="B63" i="4"/>
  <c r="B62" i="4"/>
  <c r="B61" i="4"/>
  <c r="B60" i="4"/>
  <c r="B59" i="4"/>
  <c r="B58" i="4"/>
  <c r="B57" i="4"/>
  <c r="B56" i="4"/>
  <c r="B55" i="4"/>
  <c r="B54" i="4"/>
  <c r="B53" i="4"/>
  <c r="B50" i="4"/>
  <c r="B48" i="4"/>
  <c r="B47" i="4"/>
  <c r="B41" i="4"/>
  <c r="B26" i="4"/>
  <c r="B25" i="4"/>
  <c r="B22" i="4"/>
  <c r="B23" i="4"/>
  <c r="G29" i="4"/>
  <c r="B107" i="4"/>
  <c r="G107" i="4"/>
  <c r="B106" i="4"/>
  <c r="B19" i="4"/>
  <c r="J26" i="2"/>
  <c r="E54" i="4" s="1"/>
  <c r="B95" i="4" l="1"/>
  <c r="D26" i="3"/>
  <c r="E93" i="4" s="1"/>
  <c r="G54" i="4"/>
  <c r="S26" i="3"/>
  <c r="Q26" i="3"/>
  <c r="E106" i="4" s="1"/>
  <c r="G106" i="4" s="1"/>
  <c r="R26" i="2"/>
  <c r="E63" i="4" s="1"/>
  <c r="D26" i="2"/>
  <c r="E48" i="4" s="1"/>
  <c r="G48" i="4" s="1"/>
  <c r="L27" i="1"/>
  <c r="A91" i="4" l="1"/>
  <c r="A65" i="4"/>
  <c r="G124" i="4" l="1"/>
  <c r="B21" i="4" l="1"/>
  <c r="B9" i="4" l="1"/>
  <c r="M26" i="2" l="1"/>
  <c r="E57" i="4" s="1"/>
  <c r="G57" i="4" s="1"/>
  <c r="N26" i="2"/>
  <c r="O26" i="2"/>
  <c r="P26" i="2"/>
  <c r="E59" i="4" s="1"/>
  <c r="E60" i="4" l="1"/>
  <c r="G60" i="4" s="1"/>
  <c r="B99" i="4"/>
  <c r="B98" i="4"/>
  <c r="I26" i="3"/>
  <c r="E97" i="4" s="1"/>
  <c r="J26" i="3"/>
  <c r="F27" i="1"/>
  <c r="E21" i="4" s="1"/>
  <c r="G21" i="4" s="1"/>
  <c r="D27" i="1"/>
  <c r="E19" i="4" s="1"/>
  <c r="G19" i="4" s="1"/>
  <c r="E98" i="4" l="1"/>
  <c r="G98" i="4" s="1"/>
  <c r="E99" i="4"/>
  <c r="G99" i="4" s="1"/>
  <c r="G27" i="1"/>
  <c r="E22" i="4" s="1"/>
  <c r="G22" i="4" s="1"/>
  <c r="H27" i="1"/>
  <c r="E23" i="4" s="1"/>
  <c r="G23" i="4" s="1"/>
  <c r="G12" i="4" l="1"/>
  <c r="G117" i="4" l="1"/>
  <c r="G14" i="4" l="1"/>
  <c r="G112" i="4"/>
  <c r="F26" i="3" l="1"/>
  <c r="E95" i="4" s="1"/>
  <c r="G95" i="4" s="1"/>
  <c r="G26" i="3"/>
  <c r="E96" i="4" s="1"/>
  <c r="G96" i="4" s="1"/>
  <c r="H26" i="3"/>
  <c r="M26" i="3"/>
  <c r="N26" i="3"/>
  <c r="O26" i="3"/>
  <c r="P26" i="3"/>
  <c r="E108" i="4"/>
  <c r="D27" i="5"/>
  <c r="E70" i="4" s="1"/>
  <c r="E27" i="5"/>
  <c r="E74" i="4" s="1"/>
  <c r="F27" i="5"/>
  <c r="G27" i="5"/>
  <c r="H27" i="5"/>
  <c r="I27" i="5"/>
  <c r="J27" i="5"/>
  <c r="K27" i="5"/>
  <c r="L27" i="5"/>
  <c r="M27" i="5"/>
  <c r="E82" i="4" s="1"/>
  <c r="N27" i="5"/>
  <c r="E83" i="4" s="1"/>
  <c r="O27" i="5"/>
  <c r="P27" i="5"/>
  <c r="Q27" i="5"/>
  <c r="R27" i="5"/>
  <c r="S27" i="5"/>
  <c r="T27" i="5"/>
  <c r="U27" i="5"/>
  <c r="E26" i="2"/>
  <c r="E49" i="4" s="1"/>
  <c r="F26" i="2"/>
  <c r="G26" i="2"/>
  <c r="H26" i="2"/>
  <c r="I26" i="2"/>
  <c r="K26" i="2"/>
  <c r="Q26" i="2"/>
  <c r="E61" i="4" s="1"/>
  <c r="G61" i="4" s="1"/>
  <c r="S26" i="2"/>
  <c r="E62" i="4" s="1"/>
  <c r="E27" i="1"/>
  <c r="I27" i="1"/>
  <c r="J27" i="1"/>
  <c r="K27" i="1"/>
  <c r="E26" i="4" s="1"/>
  <c r="M27" i="1"/>
  <c r="E27" i="4" s="1"/>
  <c r="N27" i="1"/>
  <c r="E28" i="4" s="1"/>
  <c r="B15" i="2" l="1"/>
  <c r="B16" i="2"/>
  <c r="G26" i="4" l="1"/>
  <c r="B108" i="4"/>
  <c r="B105" i="4"/>
  <c r="B104" i="4"/>
  <c r="B103" i="4"/>
  <c r="B102" i="4"/>
  <c r="B97" i="4"/>
  <c r="B96" i="4"/>
  <c r="B93" i="4"/>
  <c r="B92" i="4"/>
  <c r="G93" i="4"/>
  <c r="G49" i="4"/>
  <c r="B28" i="4"/>
  <c r="B27" i="4"/>
  <c r="G28" i="4" l="1"/>
  <c r="G27" i="4"/>
  <c r="E81" i="4"/>
  <c r="G81" i="4" s="1"/>
  <c r="G83" i="4"/>
  <c r="G82" i="4"/>
  <c r="E84" i="4"/>
  <c r="G84" i="4" s="1"/>
  <c r="E85" i="4"/>
  <c r="G85" i="4" s="1"/>
  <c r="E86" i="4"/>
  <c r="G86" i="4" s="1"/>
  <c r="E87" i="4"/>
  <c r="E88" i="4"/>
  <c r="G88" i="4" s="1"/>
  <c r="E89" i="4"/>
  <c r="G126" i="4" l="1"/>
  <c r="G125" i="4"/>
  <c r="T26" i="3" l="1"/>
  <c r="U26" i="3"/>
  <c r="V26" i="3"/>
  <c r="W26" i="3"/>
  <c r="X26" i="3"/>
  <c r="Y26" i="3"/>
  <c r="G62" i="4" l="1"/>
  <c r="E102" i="4" l="1"/>
  <c r="G102" i="4" s="1"/>
  <c r="E103" i="4"/>
  <c r="G103" i="4" l="1"/>
  <c r="E25" i="4"/>
  <c r="G25" i="4" l="1"/>
  <c r="G97" i="4"/>
  <c r="E58" i="4"/>
  <c r="G63" i="4" l="1"/>
  <c r="E24" i="4"/>
  <c r="G24" i="4" s="1"/>
  <c r="B24" i="4"/>
  <c r="B20" i="4"/>
  <c r="E20" i="4"/>
  <c r="G20" i="4" l="1"/>
  <c r="E78" i="4"/>
  <c r="E79" i="4"/>
  <c r="G79" i="4" s="1"/>
  <c r="E80" i="4"/>
  <c r="G80" i="4" s="1"/>
  <c r="G40" i="4"/>
  <c r="G41" i="4"/>
  <c r="G78" i="4" l="1"/>
  <c r="G58" i="4"/>
  <c r="B14" i="2" l="1"/>
  <c r="C27" i="5" l="1"/>
  <c r="E66" i="4" s="1"/>
  <c r="G3" i="3" l="1"/>
  <c r="G2" i="3"/>
  <c r="G1" i="3"/>
  <c r="D4" i="5"/>
  <c r="D3" i="5"/>
  <c r="D2" i="5"/>
  <c r="E4" i="2"/>
  <c r="E3" i="2"/>
  <c r="E2" i="2"/>
  <c r="E4" i="1"/>
  <c r="E3" i="1"/>
  <c r="E2" i="1"/>
  <c r="E75" i="4" l="1"/>
  <c r="G114" i="4"/>
  <c r="G115" i="4"/>
  <c r="G118" i="4"/>
  <c r="G119" i="4"/>
  <c r="G120" i="4"/>
  <c r="G121" i="4"/>
  <c r="G122" i="4"/>
  <c r="G123" i="4"/>
  <c r="G76" i="4"/>
  <c r="G77" i="4"/>
  <c r="G73" i="4"/>
  <c r="G72" i="4"/>
  <c r="G69" i="4"/>
  <c r="G68" i="4"/>
  <c r="C27" i="1" l="1"/>
  <c r="E18" i="4" s="1"/>
  <c r="G18" i="4" l="1"/>
  <c r="G42" i="4"/>
  <c r="G39" i="4"/>
  <c r="G43" i="4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E105" i="4"/>
  <c r="E104" i="4"/>
  <c r="G104" i="4" s="1"/>
  <c r="C26" i="3"/>
  <c r="E92" i="4" s="1"/>
  <c r="A46" i="4"/>
  <c r="E53" i="4"/>
  <c r="E52" i="4"/>
  <c r="C26" i="2"/>
  <c r="E47" i="4" s="1"/>
  <c r="B43" i="4"/>
  <c r="B42" i="4"/>
  <c r="B39" i="4"/>
  <c r="B18" i="4"/>
  <c r="A17" i="4"/>
  <c r="G59" i="4" l="1"/>
  <c r="G47" i="4"/>
  <c r="E50" i="4"/>
  <c r="G52" i="4"/>
  <c r="E55" i="4"/>
  <c r="E51" i="4"/>
  <c r="G51" i="4" s="1"/>
  <c r="G53" i="4"/>
  <c r="G92" i="4"/>
  <c r="G105" i="4"/>
  <c r="G108" i="4"/>
  <c r="G66" i="4"/>
  <c r="G70" i="4"/>
  <c r="G89" i="4"/>
  <c r="G74" i="4"/>
  <c r="E67" i="4"/>
  <c r="E71" i="4"/>
  <c r="G71" i="4" s="1"/>
  <c r="G75" i="4"/>
  <c r="E13" i="4" l="1"/>
  <c r="G13" i="4" s="1"/>
  <c r="E128" i="4"/>
  <c r="G67" i="4"/>
  <c r="G87" i="4"/>
  <c r="G50" i="4"/>
  <c r="G55" i="4"/>
  <c r="G128" i="4" l="1"/>
  <c r="G15" i="4"/>
  <c r="G129" i="4" s="1"/>
  <c r="G130" i="4" l="1"/>
</calcChain>
</file>

<file path=xl/sharedStrings.xml><?xml version="1.0" encoding="utf-8"?>
<sst xmlns="http://schemas.openxmlformats.org/spreadsheetml/2006/main" count="834" uniqueCount="386">
  <si>
    <t>TOTAL</t>
  </si>
  <si>
    <t xml:space="preserve"> </t>
  </si>
  <si>
    <t>150W / VA</t>
  </si>
  <si>
    <t>12/24V 100W</t>
  </si>
  <si>
    <t>REL.240</t>
  </si>
  <si>
    <t>2.REL.240</t>
  </si>
  <si>
    <t>240V 10A</t>
  </si>
  <si>
    <t>REP.240.EURO</t>
  </si>
  <si>
    <t>REP.240</t>
  </si>
  <si>
    <t>Repeater</t>
  </si>
  <si>
    <t>SP.BAT.W</t>
  </si>
  <si>
    <t>SP.BAT.S</t>
  </si>
  <si>
    <t>SP.BAT.G</t>
  </si>
  <si>
    <t>Name: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</si>
  <si>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</si>
  <si>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</si>
  <si>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</si>
  <si>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</si>
  <si>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</si>
  <si>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</si>
  <si>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</si>
  <si>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12-24V AC/DC</t>
  </si>
  <si>
    <t>FERB.S</t>
  </si>
  <si>
    <t>BAT.TAST.W</t>
  </si>
  <si>
    <t>BAT.TAST.S</t>
  </si>
  <si>
    <t xml:space="preserve">Repeater 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</si>
  <si>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</si>
  <si>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</si>
  <si>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</si>
  <si>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</si>
  <si>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</si>
  <si>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</si>
  <si>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</si>
  <si>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</si>
  <si>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</si>
  <si>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</si>
  <si>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</si>
  <si>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</si>
  <si>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INST</t>
  </si>
  <si>
    <t>REL.12-24</t>
  </si>
  <si>
    <t>TAST4.12.24</t>
  </si>
  <si>
    <t>SP.12-24V.W</t>
  </si>
  <si>
    <t>SP.12-24V.G</t>
  </si>
  <si>
    <t>SP.12-24V.S</t>
  </si>
  <si>
    <t>38 x 38 x 26mm</t>
  </si>
  <si>
    <t>35 x 35 x 22mm</t>
  </si>
  <si>
    <t>50 x 50 x 25mm</t>
  </si>
  <si>
    <t>38 x 39 x 32mm</t>
  </si>
  <si>
    <t>35 x 35 x 22mm.</t>
  </si>
  <si>
    <t xml:space="preserve">L=48 Ø 38 x Ø 25mm </t>
  </si>
  <si>
    <t>126 x 42 x 17mm</t>
  </si>
  <si>
    <t>90 x 90 x 12mm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</si>
  <si>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</si>
  <si>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</si>
  <si>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</si>
  <si>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</si>
  <si>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</si>
  <si>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</si>
  <si>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</si>
  <si>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</si>
  <si>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ALU elox.</t>
  </si>
  <si>
    <t>SP.CUBE.AE</t>
  </si>
  <si>
    <t>300W / VA</t>
  </si>
  <si>
    <t>DALI.240</t>
  </si>
  <si>
    <t>CBU-ASD</t>
  </si>
  <si>
    <t>DIN 107x91x62mm</t>
  </si>
  <si>
    <t>36x70x22mm</t>
  </si>
  <si>
    <t>SM.BAT.W</t>
  </si>
  <si>
    <t>SM.BAT.S</t>
  </si>
  <si>
    <t>CBU-DCS</t>
  </si>
  <si>
    <t>61 x  27 x 21mm</t>
  </si>
  <si>
    <t>DALI.1T.PIC</t>
  </si>
  <si>
    <t xml:space="preserve">240V 10A </t>
  </si>
  <si>
    <t>60x60mm</t>
  </si>
  <si>
    <t>8.REL.240</t>
  </si>
  <si>
    <t>DMX.24</t>
  </si>
  <si>
    <t>OUT.DMX.24</t>
  </si>
  <si>
    <t xml:space="preserve">L=85 Ø 32mm 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</si>
  <si>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</si>
  <si>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</si>
  <si>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</si>
  <si>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</si>
  <si>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</si>
  <si>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</si>
  <si>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</si>
  <si>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USB C</t>
  </si>
  <si>
    <t>T11 / USB C</t>
  </si>
  <si>
    <t>……</t>
  </si>
  <si>
    <t>DALI.1K.4.T</t>
  </si>
  <si>
    <t>REL.4T.240</t>
  </si>
  <si>
    <t>4.DALI.4.T</t>
  </si>
  <si>
    <t>PWM.1.2.BT.IW</t>
  </si>
  <si>
    <t>DALI 1+2 Pico</t>
  </si>
  <si>
    <t>44 x 44 x 23mm</t>
  </si>
  <si>
    <t>32 x 32 x 20mm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</si>
  <si>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</si>
  <si>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</si>
  <si>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</si>
  <si>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</si>
  <si>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</si>
  <si>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</si>
  <si>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</si>
  <si>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80 x 27 x 21mm</t>
  </si>
  <si>
    <t>2 x 700W</t>
  </si>
  <si>
    <t>Art. Nr.</t>
  </si>
  <si>
    <t>UD.700.C</t>
  </si>
  <si>
    <t>SELI800.26.506</t>
  </si>
  <si>
    <t xml:space="preserve"> 1m 40x40x22mm</t>
  </si>
  <si>
    <t>105x100x60mm</t>
  </si>
  <si>
    <t>48x30x16mm</t>
  </si>
  <si>
    <t>102x57x30mm</t>
  </si>
  <si>
    <t>400W / VA</t>
  </si>
  <si>
    <t>DIM.CRD.400</t>
  </si>
  <si>
    <t>DIM.CBU-TED</t>
  </si>
  <si>
    <t>DIM.T13.S</t>
  </si>
  <si>
    <t>SV.BAT.W</t>
  </si>
  <si>
    <t>SV.BAT.S</t>
  </si>
  <si>
    <t>DIM.CRD300</t>
  </si>
  <si>
    <t>REP SOLAR</t>
  </si>
  <si>
    <t>4 STOREL+8T</t>
  </si>
  <si>
    <t>Repeater Solar</t>
  </si>
  <si>
    <t>Read in modules on CASAMBI APP program</t>
  </si>
  <si>
    <t xml:space="preserve">Read in external CASAMBI ready devices e.g. luminaires </t>
  </si>
  <si>
    <t>€</t>
  </si>
  <si>
    <t>TOTAL Services</t>
  </si>
  <si>
    <t>Load dimming up to 150W see data sheet</t>
  </si>
  <si>
    <t>Load dimming up to 300W with 1 push button</t>
  </si>
  <si>
    <t>Load dimming up to 400W with 1 push button</t>
  </si>
  <si>
    <t>Control module for UD.700.C</t>
  </si>
  <si>
    <t>Load dimmer DU.700.C / 1-10V / DALI / slot for 2 x 700W CASAMBI</t>
  </si>
  <si>
    <t>DALI 1 device (profiled)</t>
  </si>
  <si>
    <t>1-10V or DALI up to 1 device (profiled)</t>
  </si>
  <si>
    <t>LED tapes 1 or 2 channel</t>
  </si>
  <si>
    <t>Relay 10 A Switched</t>
  </si>
  <si>
    <t>Relay 10 A Switched + 4 pushbuttons (profiled 1-4 pushbuttons active)</t>
  </si>
  <si>
    <t>Relay 10A, 2 changeover switches potential free (profiled)</t>
  </si>
  <si>
    <t>Repeater Euro plug</t>
  </si>
  <si>
    <t>Blind relay with 2 pushbuttons</t>
  </si>
  <si>
    <t>Blind relay with cable 15cm</t>
  </si>
  <si>
    <t>4-fold DIN blind relay with 8 pushbuttons</t>
  </si>
  <si>
    <t>Swisspir white</t>
  </si>
  <si>
    <t>Swisspir battery 2 x AA white</t>
  </si>
  <si>
    <t xml:space="preserve">AP Housing white L:74, W:74, H: 54mm </t>
  </si>
  <si>
    <t>Cover plate white L.88, W:88mm</t>
  </si>
  <si>
    <t>Swisspir grey</t>
  </si>
  <si>
    <t>Swisspir battery 2 x AA grey</t>
  </si>
  <si>
    <t>Cover plate grey L.88, W:88mm</t>
  </si>
  <si>
    <t xml:space="preserve">AP Housing grey L:74, W:74, H: 54mm </t>
  </si>
  <si>
    <t>Swisspir black</t>
  </si>
  <si>
    <t>Swisspir battery 2 x AA black</t>
  </si>
  <si>
    <t>Cover plate black L.88, W:88mm</t>
  </si>
  <si>
    <t xml:space="preserve">AP Housing black L:74, W:74, H: 54mm </t>
  </si>
  <si>
    <t>Cube Design Motion Detector white 3V DC TYPE AA</t>
  </si>
  <si>
    <t>Cube Design Motion Detector Black 3V DC TYPE AA</t>
  </si>
  <si>
    <t>Cube Design Motion Detector ALU elox 3V DC TYPE AA</t>
  </si>
  <si>
    <t>Cube Design Motion Detector white USB C</t>
  </si>
  <si>
    <t>Cube Design Motion Detector ALU elox USB C</t>
  </si>
  <si>
    <t>Cube Design Motion Detector Black USB C</t>
  </si>
  <si>
    <t>Power supply 240V / USB C 1'500mm cable black</t>
  </si>
  <si>
    <t>Cube design motion detector wood oak</t>
  </si>
  <si>
    <t>Cube design motion detector wood walnut</t>
  </si>
  <si>
    <t xml:space="preserve">Swisspir Adapter Global Trac white 3 phase rail </t>
  </si>
  <si>
    <t xml:space="preserve">Swisspir adapter Global Trac gray 3 phase rail </t>
  </si>
  <si>
    <t xml:space="preserve">Swisspir Adapter Global Trac black 3 phase rail </t>
  </si>
  <si>
    <t>Button module 240V 4-fold button</t>
  </si>
  <si>
    <t>Button module 240V 8-fold button</t>
  </si>
  <si>
    <t>Magnetic switch with battery button cell white</t>
  </si>
  <si>
    <t>Magnetic switch with battery button cell black</t>
  </si>
  <si>
    <t>Vibration switch with battery button cell white</t>
  </si>
  <si>
    <t>Vibration switch with battery button cell black</t>
  </si>
  <si>
    <t>2 fold wireless pushbutton Bluetooth Feller EDIZIOdue battery-free white</t>
  </si>
  <si>
    <t>4 fold wireless pushbutton Bluetooth Feller EDIZIOdue battery-free white</t>
  </si>
  <si>
    <t>Remote control black</t>
  </si>
  <si>
    <t>X Press battery push button white</t>
  </si>
  <si>
    <t>X Press battery push button black</t>
  </si>
  <si>
    <t>Integrate Dali Controller / Gateway KNX</t>
  </si>
  <si>
    <t>Edizio 6-way pushbutton white</t>
  </si>
  <si>
    <t>Edizio 4-way pushbutton white</t>
  </si>
  <si>
    <t>12-24V AC/DC white</t>
  </si>
  <si>
    <t>12-24V AC/DC grey</t>
  </si>
  <si>
    <t>12-24V AC/DC black</t>
  </si>
  <si>
    <t>DMX Master Module CASAMBI to DMX</t>
  </si>
  <si>
    <t xml:space="preserve">DMX master module 4 inputs DMX to CASAMBI </t>
  </si>
  <si>
    <t>Commision:</t>
  </si>
  <si>
    <t>Date:</t>
  </si>
  <si>
    <t>NETWORK MAKING</t>
  </si>
  <si>
    <t>DELIVEERD PARTS</t>
  </si>
  <si>
    <t>EXTERNIAL PARTS</t>
  </si>
  <si>
    <r>
      <t xml:space="preserve">order @ &gt; </t>
    </r>
    <r>
      <rPr>
        <b/>
        <sz val="20"/>
        <color theme="1"/>
        <rFont val="Calibri"/>
        <family val="2"/>
        <scheme val="minor"/>
      </rPr>
      <t>mail@ligaair.ch</t>
    </r>
    <r>
      <rPr>
        <sz val="20"/>
        <color theme="1"/>
        <rFont val="Calibri"/>
        <family val="2"/>
        <scheme val="minor"/>
      </rPr>
      <t xml:space="preserve"> &lt;</t>
    </r>
  </si>
  <si>
    <t>4IN.8OUT.240</t>
  </si>
  <si>
    <t>programmable to 5 dif. types l:38mm, w:38mm, h:27mm, wires 150mm (profiled)</t>
  </si>
  <si>
    <t>name</t>
  </si>
  <si>
    <t>described</t>
  </si>
  <si>
    <t>profiles see scheme</t>
  </si>
  <si>
    <t>dimensions</t>
  </si>
  <si>
    <t>Create network evolution, basic programming, release options</t>
  </si>
  <si>
    <t>190x250x50mm</t>
  </si>
  <si>
    <t>LIGA.AIR / Services</t>
  </si>
  <si>
    <t>LIGA.AIR.</t>
  </si>
  <si>
    <t>LIGA.AIR / special parts (selection must be discussed with technician LICHTTEAM)</t>
  </si>
  <si>
    <t>TOTAL LIGA.AIR CASAMBI products</t>
  </si>
  <si>
    <t>TOTAL LIGA.AIR CASAMBI services</t>
  </si>
  <si>
    <t>TOTAL LIGA.AIR CASAMBI products &amp; services</t>
  </si>
  <si>
    <t>LIGA.AIR / Light modules</t>
  </si>
  <si>
    <t>LIGA.AIR / Element</t>
  </si>
  <si>
    <t>LIGA.AIR / Sensors</t>
  </si>
  <si>
    <t>LIGA.AIR / Switch modules</t>
  </si>
  <si>
    <t>- Unit Price</t>
  </si>
  <si>
    <t>Area name 1</t>
  </si>
  <si>
    <t>Area name 2</t>
  </si>
  <si>
    <t>Area name 3</t>
  </si>
  <si>
    <t>Area name 4</t>
  </si>
  <si>
    <t>Area  name 5</t>
  </si>
  <si>
    <t>Area  name 6</t>
  </si>
  <si>
    <t>Area  name 7</t>
  </si>
  <si>
    <t>Area  name 8</t>
  </si>
  <si>
    <t>Area  name 9</t>
  </si>
  <si>
    <t>Area  name 10</t>
  </si>
  <si>
    <t>Area  name 11</t>
  </si>
  <si>
    <t>Area  name 12</t>
  </si>
  <si>
    <t>Phase cut- Section</t>
  </si>
  <si>
    <t>profiled</t>
  </si>
  <si>
    <t>Area number</t>
  </si>
  <si>
    <t>floor area  name</t>
  </si>
  <si>
    <t xml:space="preserve"> - Area ① - ⑫</t>
  </si>
  <si>
    <t>€ excl. Vat</t>
  </si>
  <si>
    <t>DALI with cabel broudcast default up to 50 modules  (profiled)</t>
  </si>
  <si>
    <t>DALI broudcast default up to 50 modules  (profiled 1-4 button active)</t>
  </si>
  <si>
    <t>4 DALI broudcast default up to  100 modules 200mA (profiled) &amp; each 1 button pro DALI</t>
  </si>
  <si>
    <t>DALI broudcast default up to 30 modules (profiled)</t>
  </si>
  <si>
    <t xml:space="preserve">up to  50 modules </t>
  </si>
  <si>
    <t xml:space="preserve">up to  25 modules </t>
  </si>
  <si>
    <t>2 x DALI broudcast default up to  30 modules (profiled)</t>
  </si>
  <si>
    <t>1 module DALI or 1-10V</t>
  </si>
  <si>
    <t>LED  1 or 2 Channel</t>
  </si>
  <si>
    <t>switching relays</t>
  </si>
  <si>
    <t>on / off</t>
  </si>
  <si>
    <t>4 on/ off/ 8 buttons</t>
  </si>
  <si>
    <t>8  switching relays 4 buttons</t>
  </si>
  <si>
    <t>8  switching relays prifiled</t>
  </si>
  <si>
    <t>on / off / 2 buttons</t>
  </si>
  <si>
    <t>Repeater plug</t>
  </si>
  <si>
    <t>change switch 2 x profiled</t>
  </si>
  <si>
    <t xml:space="preserve">motion detector </t>
  </si>
  <si>
    <t xml:space="preserve">battery motion detector </t>
  </si>
  <si>
    <t>busbar 3 phase</t>
  </si>
  <si>
    <t>white Ral 9010</t>
  </si>
  <si>
    <t>grey RAL 7021</t>
  </si>
  <si>
    <t>black RAL 9005</t>
  </si>
  <si>
    <t>white RAL 9010</t>
  </si>
  <si>
    <t xml:space="preserve">black </t>
  </si>
  <si>
    <t>wood bright</t>
  </si>
  <si>
    <t>wood dark</t>
  </si>
  <si>
    <t>white</t>
  </si>
  <si>
    <t>grey</t>
  </si>
  <si>
    <t>black</t>
  </si>
  <si>
    <t>4x button module</t>
  </si>
  <si>
    <t>8x button module</t>
  </si>
  <si>
    <t>magnetic switch</t>
  </si>
  <si>
    <t>vibration switch</t>
  </si>
  <si>
    <t>2x  Bluetooth Edizio</t>
  </si>
  <si>
    <t>4x Bluetooth Edizio</t>
  </si>
  <si>
    <t>remote control black</t>
  </si>
  <si>
    <t>battery butten cell</t>
  </si>
  <si>
    <t>battery 2 x AAA</t>
  </si>
  <si>
    <t>9010 white</t>
  </si>
  <si>
    <t>battery mode black</t>
  </si>
  <si>
    <t>battery mode white</t>
  </si>
  <si>
    <t>blinds module</t>
  </si>
  <si>
    <t>blinds module + 2 buttons</t>
  </si>
  <si>
    <t>incl 4 buttons inputs</t>
  </si>
  <si>
    <t>Casambi Module</t>
  </si>
  <si>
    <t>button panel white</t>
  </si>
  <si>
    <t>button panel black</t>
  </si>
  <si>
    <t>OD.DALI240+</t>
  </si>
  <si>
    <t>profiliert</t>
  </si>
  <si>
    <t>PWM.4.12-24+</t>
  </si>
  <si>
    <t>12/24V 400W</t>
  </si>
  <si>
    <t>OD.2REL240+</t>
  </si>
  <si>
    <t>Schaltrelais +  Antenne</t>
  </si>
  <si>
    <t>3x2REL.3T</t>
  </si>
  <si>
    <t>6 Schaltrelais 4 Taster</t>
  </si>
  <si>
    <t>WRD.24+</t>
  </si>
  <si>
    <t>WRD.PS.240</t>
  </si>
  <si>
    <t>Wetterstation</t>
  </si>
  <si>
    <t>85 x 85 x 40mm</t>
  </si>
  <si>
    <t>Relay 10 A 2 Switched + 1 pushbutton</t>
  </si>
  <si>
    <t>REP.BATT+</t>
  </si>
  <si>
    <t>Repeater backup</t>
  </si>
  <si>
    <t>Relay 10A 2 normally open and 2 changeover switches (profiled) 2 IKON</t>
  </si>
  <si>
    <t>Relay 10A 6 normally open and 2 changeover(profiled) 1 IKON</t>
  </si>
  <si>
    <t>Relay 10A 3 normally open and 2 changeover switches (profiled) * IKON</t>
  </si>
  <si>
    <t>TAST4.240+</t>
  </si>
  <si>
    <t>TAST8.240+</t>
  </si>
  <si>
    <t xml:space="preserve">Button module 4 Bush and 4 lake X Press UP/DOWN +/- </t>
  </si>
  <si>
    <t>OD.REP.240+</t>
  </si>
  <si>
    <t>44 x 44 x22mm</t>
  </si>
  <si>
    <t xml:space="preserve"> Weather station excl. power supply 12-24V DC (wind, rain and sun)</t>
  </si>
  <si>
    <t>2X4REL.4.T.240</t>
  </si>
  <si>
    <t>Instruction open EXCEL</t>
  </si>
  <si>
    <t>switching relays +4 button</t>
  </si>
  <si>
    <t>Reparter Antenne abgesetzt</t>
  </si>
  <si>
    <t>S.KABEL.1M</t>
  </si>
  <si>
    <t>S.KABEL.3M</t>
  </si>
  <si>
    <t>S.KABEL.10M</t>
  </si>
  <si>
    <t>S.KABEL.20M</t>
  </si>
  <si>
    <t>Sensor extension cable 1m</t>
  </si>
  <si>
    <t>Sensor extension cable 10m</t>
  </si>
  <si>
    <t>Sensor extension cable 20m</t>
  </si>
  <si>
    <t xml:space="preserve">Save document under new name  completely open file        </t>
  </si>
  <si>
    <t>55x55mm</t>
  </si>
  <si>
    <t>SWISS</t>
  </si>
  <si>
    <t>EUROPE</t>
  </si>
  <si>
    <t>"long rage" BT5</t>
  </si>
  <si>
    <t>yes</t>
  </si>
  <si>
    <t>SP.W</t>
  </si>
  <si>
    <t>SP.G</t>
  </si>
  <si>
    <t>SP.S</t>
  </si>
  <si>
    <t>TOUCH.60</t>
  </si>
  <si>
    <t>TOUCH.55</t>
  </si>
  <si>
    <t>1-8 buttons</t>
  </si>
  <si>
    <t>Touch display 8 freely programmable buttons SWISS 60x60mm</t>
  </si>
  <si>
    <t>Touch display 8 freely programmable buttons EUROPE 55x55mm</t>
  </si>
  <si>
    <t>95 x 30 x 28mm</t>
  </si>
  <si>
    <t>REL.240.TKW</t>
  </si>
  <si>
    <t>REL.240.TKS</t>
  </si>
  <si>
    <t>Switching relay 1 pole. Terminals and solder tabs white</t>
  </si>
  <si>
    <t>witching relay 1 pole. Terminals and solder tabs black</t>
  </si>
  <si>
    <t>25 modules 4 buttons</t>
  </si>
  <si>
    <t xml:space="preserve"> 25 Moduls 1 Button</t>
  </si>
  <si>
    <t>SAL.1016</t>
  </si>
  <si>
    <t>SAL.1032</t>
  </si>
  <si>
    <t>SAL.1064</t>
  </si>
  <si>
    <t>PS.SALVADOR</t>
  </si>
  <si>
    <t>SAL 2016</t>
  </si>
  <si>
    <t>SAL 2032</t>
  </si>
  <si>
    <t>SAL 2064</t>
  </si>
  <si>
    <t>DALI.480+</t>
  </si>
  <si>
    <t>DALI.DOSE+</t>
  </si>
  <si>
    <t>4x25 modules 4 but.</t>
  </si>
  <si>
    <t>16 DALI devices</t>
  </si>
  <si>
    <t>32 DALI devices</t>
  </si>
  <si>
    <t>64 DALI devices</t>
  </si>
  <si>
    <t>Feeding 2 Salvador</t>
  </si>
  <si>
    <t>creates 32 icons</t>
  </si>
  <si>
    <t>creates 16 icons</t>
  </si>
  <si>
    <t>creates 64 icons</t>
  </si>
  <si>
    <t>106x90x62mm</t>
  </si>
  <si>
    <t>45x45x25mm</t>
  </si>
  <si>
    <t>106 x 67 x 28mm</t>
  </si>
  <si>
    <t>107 x 67 x 28mm</t>
  </si>
  <si>
    <t>108 x 67 x 28mm</t>
  </si>
  <si>
    <t>70 x 50 x 35mm</t>
  </si>
  <si>
    <t>130x130x77mm</t>
  </si>
  <si>
    <t>10x33x20mm</t>
  </si>
  <si>
    <t>70 x 50 x 38mm</t>
  </si>
  <si>
    <t>PWM5+</t>
  </si>
  <si>
    <t>12/24V 1200W</t>
  </si>
  <si>
    <t>LED  4  Channel</t>
  </si>
  <si>
    <t>LED 5  Channel</t>
  </si>
  <si>
    <t>Feeding  Salvador</t>
  </si>
  <si>
    <t>20 DALI devises</t>
  </si>
  <si>
    <t>21 DALI devises</t>
  </si>
  <si>
    <t xml:space="preserve">LED ribbons 5 channel RGBWTW or 1200W </t>
  </si>
  <si>
    <t>LED ribbons 4 channel RGBW 400W</t>
  </si>
  <si>
    <t>44x44x23mm</t>
  </si>
  <si>
    <t>Salvador 1016 for 16 DALI end devices</t>
  </si>
  <si>
    <t>Salvador 1016 for 32 DALI end devices</t>
  </si>
  <si>
    <t>Salvador 1016 for 64 DALI end devices</t>
  </si>
  <si>
    <t>Salvador 2016 for 16 DALI end devices  DALI 12-15VDC 130mA</t>
  </si>
  <si>
    <t>Salvador 2016 for 32 DALI end devices  DALI 12-15VDC 130mA</t>
  </si>
  <si>
    <t>Salvador 2016 for 64 DALI end devices  DALI 12-15VDC 130mA</t>
  </si>
  <si>
    <t>Power Supply for 2 pcs Salvador DALI Series 1000</t>
  </si>
  <si>
    <t>Power Supply for  Salvador DALI Series 1000</t>
  </si>
  <si>
    <t>LIGAAIR control module DALI 100 - 480V, 50/60 Hz e, max. 40mA</t>
  </si>
  <si>
    <t>For football pitches installed, wired in box gray 130x130x77mm IP 68</t>
  </si>
  <si>
    <t>Backup Repeater carge 12h up  to 6h power</t>
  </si>
  <si>
    <t>SP.ADA.W</t>
  </si>
  <si>
    <t>SP.ADA.G</t>
  </si>
  <si>
    <t>SP.ADA.S</t>
  </si>
  <si>
    <t>Sensor extension cable 5m</t>
  </si>
  <si>
    <t>8T.BATT</t>
  </si>
  <si>
    <t>Button module batterie 8-fold button</t>
  </si>
  <si>
    <t>52 x 27 x 15mm</t>
  </si>
  <si>
    <t>OD.T2.240</t>
  </si>
  <si>
    <t>2 button module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</si>
</sst>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000000"/>
      <name val="Arial"/>
      <family val="2"/>
    </font>
    <font>
      <sz val="11"/>
      <color rgb="FFFF000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0"/>
      <name val="Calibri"/>
      <family val="2"/>
      <scheme val="minor"/>
    </font>
    <font>
      <sz val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21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93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10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0" fontId="4" fillId="0" borderId="0" xfId="0" applyFont="1"/>
    <xf numFmtId="0" fontId="4" fillId="0" borderId="0" xfId="0" applyFont="1" applyAlignment="1">
      <alignment horizontal="center"/>
    </xf>
    <xf numFmtId="4" fontId="4" fillId="0" borderId="0" xfId="0" applyNumberFormat="1" applyFont="1" applyAlignment="1">
      <alignment horizontal="center"/>
    </xf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9" xfId="0" applyBorder="1"/>
    <xf numFmtId="0" fontId="10" fillId="0" borderId="0" xfId="0" applyFont="1"/>
    <xf numFmtId="14" fontId="0" fillId="0" borderId="0" xfId="0" applyNumberForma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4" fontId="4" fillId="0" borderId="0" xfId="0" applyNumberFormat="1" applyFont="1" applyAlignment="1">
      <alignment horizontal="right"/>
    </xf>
    <xf numFmtId="4" fontId="12" fillId="0" borderId="0" xfId="0" applyNumberFormat="1" applyFont="1" applyAlignment="1">
      <alignment horizontal="left"/>
    </xf>
    <xf numFmtId="4" fontId="11" fillId="0" borderId="0" xfId="0" applyNumberFormat="1" applyFont="1" applyAlignment="1">
      <alignment horizontal="center"/>
    </xf>
    <xf numFmtId="4" fontId="11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0" fontId="15" fillId="0" borderId="0" xfId="0" applyFont="1" applyAlignment="1">
      <alignment horizontal="left"/>
    </xf>
    <xf numFmtId="0" fontId="15" fillId="0" borderId="0" xfId="0" applyFont="1"/>
    <xf numFmtId="0" fontId="15" fillId="0" borderId="0" xfId="0" applyFont="1" applyAlignment="1">
      <alignment horizontal="center"/>
    </xf>
    <xf numFmtId="49" fontId="0" fillId="2" borderId="2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0" fillId="2" borderId="4" xfId="0" applyNumberFormat="1" applyFill="1" applyBorder="1" applyAlignment="1">
      <alignment horizontal="center"/>
    </xf>
    <xf numFmtId="2" fontId="0" fillId="2" borderId="4" xfId="0" applyNumberFormat="1" applyFill="1" applyBorder="1" applyAlignment="1">
      <alignment horizontal="right"/>
    </xf>
    <xf numFmtId="4" fontId="0" fillId="5" borderId="17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center"/>
      <protection locked="0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4" fontId="6" fillId="2" borderId="4" xfId="0" applyNumberFormat="1" applyFont="1" applyFill="1" applyBorder="1" applyAlignment="1">
      <alignment horizontal="center"/>
    </xf>
    <xf numFmtId="49" fontId="0" fillId="2" borderId="8" xfId="0" applyNumberFormat="1" applyFill="1" applyBorder="1" applyProtection="1">
      <protection locked="0"/>
    </xf>
    <xf numFmtId="14" fontId="0" fillId="0" borderId="0" xfId="0" applyNumberFormat="1" applyAlignment="1">
      <alignment horizontal="left"/>
    </xf>
    <xf numFmtId="0" fontId="6" fillId="0" borderId="0" xfId="0" applyFont="1" applyAlignment="1">
      <alignment horizontal="left"/>
    </xf>
    <xf numFmtId="4" fontId="0" fillId="0" borderId="17" xfId="0" applyNumberFormat="1" applyBorder="1" applyAlignment="1">
      <alignment horizontal="right"/>
    </xf>
    <xf numFmtId="4" fontId="15" fillId="0" borderId="19" xfId="0" applyNumberFormat="1" applyFont="1" applyBorder="1" applyAlignment="1">
      <alignment horizontal="right"/>
    </xf>
    <xf numFmtId="4" fontId="0" fillId="4" borderId="20" xfId="0" applyNumberFormat="1" applyFill="1" applyBorder="1" applyAlignment="1">
      <alignment horizontal="right"/>
    </xf>
    <xf numFmtId="0" fontId="16" fillId="0" borderId="3" xfId="0" applyFont="1" applyBorder="1" applyAlignment="1">
      <alignment horizontal="center" vertical="center"/>
    </xf>
    <xf numFmtId="0" fontId="0" fillId="0" borderId="3" xfId="0" applyBorder="1" applyAlignment="1">
      <alignment horizontal="center"/>
    </xf>
    <xf numFmtId="4" fontId="0" fillId="2" borderId="4" xfId="0" applyNumberFormat="1" applyFill="1" applyBorder="1" applyAlignment="1">
      <alignment horizontal="left"/>
    </xf>
    <xf numFmtId="4" fontId="0" fillId="2" borderId="5" xfId="0" applyNumberFormat="1" applyFill="1" applyBorder="1" applyAlignment="1">
      <alignment horizontal="left"/>
    </xf>
    <xf numFmtId="0" fontId="14" fillId="0" borderId="0" xfId="0" applyFont="1" applyAlignment="1" applyProtection="1">
      <alignment horizontal="left" vertical="center"/>
      <protection locked="0"/>
    </xf>
    <xf numFmtId="49" fontId="6" fillId="2" borderId="1" xfId="0" applyNumberFormat="1" applyFont="1" applyFill="1" applyBorder="1" applyAlignment="1">
      <alignment horizontal="center" textRotation="90"/>
    </xf>
    <xf numFmtId="4" fontId="13" fillId="3" borderId="0" xfId="0" applyNumberFormat="1" applyFont="1" applyFill="1" applyAlignment="1">
      <alignment horizontal="left" vertical="center" wrapText="1"/>
    </xf>
    <xf numFmtId="4" fontId="6" fillId="0" borderId="0" xfId="0" applyNumberFormat="1" applyFont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1" xfId="0" applyBorder="1" applyAlignment="1">
      <alignment horizont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0" fontId="8" fillId="0" borderId="13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  <xf numFmtId="0" fontId="0" fillId="0" borderId="0" xfId="0" applyAlignment="1">
      <alignment horizontal="center" vertical="center"/>
    </xf>
    <xf numFmtId="0" fontId="8" fillId="0" borderId="3" xfId="0" applyFont="1" applyBorder="1" applyAlignment="1">
      <alignment vertical="center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5.png"/><Relationship Id="rId3" Type="http://schemas.openxmlformats.org/officeDocument/2006/relationships/image" Target="../media/image1.png"/><Relationship Id="rId21" Type="http://schemas.openxmlformats.org/officeDocument/2006/relationships/image" Target="../media/image21.png"/><Relationship Id="rId7" Type="http://schemas.openxmlformats.org/officeDocument/2006/relationships/image" Target="../media/image8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microsoft.com/office/2007/relationships/hdphoto" Target="../media/hdphoto1.wdp"/><Relationship Id="rId2" Type="http://schemas.openxmlformats.org/officeDocument/2006/relationships/image" Target="../media/image4.emf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3.emf"/><Relationship Id="rId6" Type="http://schemas.openxmlformats.org/officeDocument/2006/relationships/image" Target="../media/image7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5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emf"/><Relationship Id="rId27" Type="http://schemas.openxmlformats.org/officeDocument/2006/relationships/image" Target="../media/image26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.png"/><Relationship Id="rId13" Type="http://schemas.openxmlformats.org/officeDocument/2006/relationships/image" Target="../media/image36.png"/><Relationship Id="rId18" Type="http://schemas.openxmlformats.org/officeDocument/2006/relationships/image" Target="../media/image41.png"/><Relationship Id="rId3" Type="http://schemas.openxmlformats.org/officeDocument/2006/relationships/image" Target="../media/image28.emf"/><Relationship Id="rId7" Type="http://schemas.openxmlformats.org/officeDocument/2006/relationships/image" Target="../media/image32.png"/><Relationship Id="rId12" Type="http://schemas.openxmlformats.org/officeDocument/2006/relationships/image" Target="../media/image35.png"/><Relationship Id="rId17" Type="http://schemas.openxmlformats.org/officeDocument/2006/relationships/image" Target="../media/image40.png"/><Relationship Id="rId2" Type="http://schemas.openxmlformats.org/officeDocument/2006/relationships/image" Target="../media/image4.emf"/><Relationship Id="rId16" Type="http://schemas.openxmlformats.org/officeDocument/2006/relationships/image" Target="../media/image39.png"/><Relationship Id="rId1" Type="http://schemas.openxmlformats.org/officeDocument/2006/relationships/image" Target="../media/image27.emf"/><Relationship Id="rId6" Type="http://schemas.openxmlformats.org/officeDocument/2006/relationships/image" Target="../media/image31.png"/><Relationship Id="rId11" Type="http://schemas.openxmlformats.org/officeDocument/2006/relationships/image" Target="../media/image34.png"/><Relationship Id="rId5" Type="http://schemas.openxmlformats.org/officeDocument/2006/relationships/image" Target="../media/image30.png"/><Relationship Id="rId15" Type="http://schemas.openxmlformats.org/officeDocument/2006/relationships/image" Target="../media/image38.jpeg"/><Relationship Id="rId10" Type="http://schemas.openxmlformats.org/officeDocument/2006/relationships/image" Target="../media/image2.png"/><Relationship Id="rId19" Type="http://schemas.openxmlformats.org/officeDocument/2006/relationships/image" Target="../media/image42.png"/><Relationship Id="rId4" Type="http://schemas.openxmlformats.org/officeDocument/2006/relationships/image" Target="../media/image29.png"/><Relationship Id="rId9" Type="http://schemas.openxmlformats.org/officeDocument/2006/relationships/image" Target="../media/image33.png"/><Relationship Id="rId14" Type="http://schemas.openxmlformats.org/officeDocument/2006/relationships/image" Target="../media/image37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png"/><Relationship Id="rId13" Type="http://schemas.openxmlformats.org/officeDocument/2006/relationships/image" Target="../media/image49.png"/><Relationship Id="rId18" Type="http://schemas.openxmlformats.org/officeDocument/2006/relationships/image" Target="../media/image54.png"/><Relationship Id="rId3" Type="http://schemas.openxmlformats.org/officeDocument/2006/relationships/image" Target="../media/image4.emf"/><Relationship Id="rId7" Type="http://schemas.openxmlformats.org/officeDocument/2006/relationships/image" Target="../media/image45.png"/><Relationship Id="rId12" Type="http://schemas.openxmlformats.org/officeDocument/2006/relationships/image" Target="../media/image48.png"/><Relationship Id="rId17" Type="http://schemas.openxmlformats.org/officeDocument/2006/relationships/image" Target="../media/image53.png"/><Relationship Id="rId2" Type="http://schemas.openxmlformats.org/officeDocument/2006/relationships/image" Target="../media/image27.emf"/><Relationship Id="rId16" Type="http://schemas.openxmlformats.org/officeDocument/2006/relationships/image" Target="../media/image52.png"/><Relationship Id="rId20" Type="http://schemas.openxmlformats.org/officeDocument/2006/relationships/image" Target="../media/image56.png"/><Relationship Id="rId1" Type="http://schemas.openxmlformats.org/officeDocument/2006/relationships/image" Target="../media/image43.png"/><Relationship Id="rId6" Type="http://schemas.openxmlformats.org/officeDocument/2006/relationships/image" Target="../media/image44.png"/><Relationship Id="rId11" Type="http://schemas.openxmlformats.org/officeDocument/2006/relationships/image" Target="../media/image2.png"/><Relationship Id="rId5" Type="http://schemas.openxmlformats.org/officeDocument/2006/relationships/image" Target="../media/image29.png"/><Relationship Id="rId15" Type="http://schemas.openxmlformats.org/officeDocument/2006/relationships/image" Target="../media/image51.png"/><Relationship Id="rId10" Type="http://schemas.openxmlformats.org/officeDocument/2006/relationships/image" Target="../media/image1.png"/><Relationship Id="rId19" Type="http://schemas.openxmlformats.org/officeDocument/2006/relationships/image" Target="../media/image55.png"/><Relationship Id="rId4" Type="http://schemas.openxmlformats.org/officeDocument/2006/relationships/image" Target="../media/image28.emf"/><Relationship Id="rId9" Type="http://schemas.openxmlformats.org/officeDocument/2006/relationships/image" Target="../media/image47.png"/><Relationship Id="rId14" Type="http://schemas.openxmlformats.org/officeDocument/2006/relationships/image" Target="../media/image5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png"/><Relationship Id="rId13" Type="http://schemas.openxmlformats.org/officeDocument/2006/relationships/image" Target="../media/image60.png"/><Relationship Id="rId18" Type="http://schemas.openxmlformats.org/officeDocument/2006/relationships/image" Target="../media/image65.png"/><Relationship Id="rId3" Type="http://schemas.openxmlformats.org/officeDocument/2006/relationships/image" Target="../media/image4.emf"/><Relationship Id="rId21" Type="http://schemas.openxmlformats.org/officeDocument/2006/relationships/image" Target="../media/image68.png"/><Relationship Id="rId7" Type="http://schemas.openxmlformats.org/officeDocument/2006/relationships/image" Target="../media/image46.png"/><Relationship Id="rId12" Type="http://schemas.openxmlformats.org/officeDocument/2006/relationships/image" Target="../media/image2.png"/><Relationship Id="rId17" Type="http://schemas.openxmlformats.org/officeDocument/2006/relationships/image" Target="../media/image64.png"/><Relationship Id="rId2" Type="http://schemas.openxmlformats.org/officeDocument/2006/relationships/image" Target="../media/image27.emf"/><Relationship Id="rId16" Type="http://schemas.openxmlformats.org/officeDocument/2006/relationships/image" Target="../media/image63.png"/><Relationship Id="rId20" Type="http://schemas.openxmlformats.org/officeDocument/2006/relationships/image" Target="../media/image67.emf"/><Relationship Id="rId1" Type="http://schemas.openxmlformats.org/officeDocument/2006/relationships/image" Target="../media/image43.png"/><Relationship Id="rId6" Type="http://schemas.openxmlformats.org/officeDocument/2006/relationships/image" Target="../media/image45.png"/><Relationship Id="rId11" Type="http://schemas.openxmlformats.org/officeDocument/2006/relationships/image" Target="../media/image1.png"/><Relationship Id="rId24" Type="http://schemas.openxmlformats.org/officeDocument/2006/relationships/image" Target="../media/image39.png"/><Relationship Id="rId5" Type="http://schemas.openxmlformats.org/officeDocument/2006/relationships/image" Target="../media/image29.png"/><Relationship Id="rId15" Type="http://schemas.openxmlformats.org/officeDocument/2006/relationships/image" Target="../media/image62.png"/><Relationship Id="rId23" Type="http://schemas.openxmlformats.org/officeDocument/2006/relationships/image" Target="../media/image70.png"/><Relationship Id="rId10" Type="http://schemas.openxmlformats.org/officeDocument/2006/relationships/image" Target="../media/image59.png"/><Relationship Id="rId19" Type="http://schemas.openxmlformats.org/officeDocument/2006/relationships/image" Target="../media/image66.jpeg"/><Relationship Id="rId4" Type="http://schemas.openxmlformats.org/officeDocument/2006/relationships/image" Target="../media/image28.emf"/><Relationship Id="rId9" Type="http://schemas.openxmlformats.org/officeDocument/2006/relationships/image" Target="../media/image58.png"/><Relationship Id="rId14" Type="http://schemas.openxmlformats.org/officeDocument/2006/relationships/image" Target="../media/image61.png"/><Relationship Id="rId22" Type="http://schemas.openxmlformats.org/officeDocument/2006/relationships/image" Target="../media/image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52260" cy="6904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325939</xdr:colOff>
      <xdr:row>12</xdr:row>
      <xdr:rowOff>52311</xdr:rowOff>
    </xdr:from>
    <xdr:to>
      <xdr:col>24</xdr:col>
      <xdr:colOff>1092276</xdr:colOff>
      <xdr:row>12</xdr:row>
      <xdr:rowOff>772311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45030" y="245953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25</xdr:col>
      <xdr:colOff>321915</xdr:colOff>
      <xdr:row>12</xdr:row>
      <xdr:rowOff>10186</xdr:rowOff>
    </xdr:from>
    <xdr:to>
      <xdr:col>25</xdr:col>
      <xdr:colOff>945568</xdr:colOff>
      <xdr:row>12</xdr:row>
      <xdr:rowOff>817010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47688" y="2417413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26</xdr:col>
      <xdr:colOff>256716</xdr:colOff>
      <xdr:row>12</xdr:row>
      <xdr:rowOff>45843</xdr:rowOff>
    </xdr:from>
    <xdr:to>
      <xdr:col>26</xdr:col>
      <xdr:colOff>831273</xdr:colOff>
      <xdr:row>12</xdr:row>
      <xdr:rowOff>769785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719898" y="2453070"/>
          <a:ext cx="574557" cy="723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89646</xdr:colOff>
      <xdr:row>12</xdr:row>
      <xdr:rowOff>123265</xdr:rowOff>
    </xdr:from>
    <xdr:to>
      <xdr:col>4</xdr:col>
      <xdr:colOff>1193633</xdr:colOff>
      <xdr:row>12</xdr:row>
      <xdr:rowOff>795618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827058" y="2342030"/>
          <a:ext cx="1103987" cy="672353"/>
        </a:xfrm>
        <a:prstGeom prst="rect">
          <a:avLst/>
        </a:prstGeom>
      </xdr:spPr>
    </xdr:pic>
    <xdr:clientData/>
  </xdr:twoCellAnchor>
  <xdr:twoCellAnchor editAs="oneCell">
    <xdr:from>
      <xdr:col>8</xdr:col>
      <xdr:colOff>124083</xdr:colOff>
      <xdr:row>12</xdr:row>
      <xdr:rowOff>82213</xdr:rowOff>
    </xdr:from>
    <xdr:to>
      <xdr:col>8</xdr:col>
      <xdr:colOff>1087787</xdr:colOff>
      <xdr:row>12</xdr:row>
      <xdr:rowOff>868965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692628" y="248944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12</xdr:col>
      <xdr:colOff>227734</xdr:colOff>
      <xdr:row>12</xdr:row>
      <xdr:rowOff>64944</xdr:rowOff>
    </xdr:from>
    <xdr:to>
      <xdr:col>12</xdr:col>
      <xdr:colOff>1056409</xdr:colOff>
      <xdr:row>12</xdr:row>
      <xdr:rowOff>873570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783916" y="247217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13</xdr:col>
      <xdr:colOff>267567</xdr:colOff>
      <xdr:row>12</xdr:row>
      <xdr:rowOff>38101</xdr:rowOff>
    </xdr:from>
    <xdr:to>
      <xdr:col>13</xdr:col>
      <xdr:colOff>1124816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070658" y="2445328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9</xdr:col>
      <xdr:colOff>86591</xdr:colOff>
      <xdr:row>12</xdr:row>
      <xdr:rowOff>69273</xdr:rowOff>
    </xdr:from>
    <xdr:to>
      <xdr:col>9</xdr:col>
      <xdr:colOff>1179896</xdr:colOff>
      <xdr:row>13</xdr:row>
      <xdr:rowOff>6023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25577C7D-10C7-4BD6-98A7-7EFE324C6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902046" y="2476500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10</xdr:col>
      <xdr:colOff>121227</xdr:colOff>
      <xdr:row>12</xdr:row>
      <xdr:rowOff>86590</xdr:rowOff>
    </xdr:from>
    <xdr:to>
      <xdr:col>10</xdr:col>
      <xdr:colOff>1159288</xdr:colOff>
      <xdr:row>13</xdr:row>
      <xdr:rowOff>184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F8D17290-28DF-4208-B0BD-B0F799603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183591" y="2493817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12</xdr:row>
      <xdr:rowOff>86591</xdr:rowOff>
    </xdr:from>
    <xdr:to>
      <xdr:col>11</xdr:col>
      <xdr:colOff>1153746</xdr:colOff>
      <xdr:row>12</xdr:row>
      <xdr:rowOff>810368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C5E87EB-D0BF-484E-A73C-5D1DD156D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9773" y="2493818"/>
          <a:ext cx="963246" cy="7237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103909</xdr:colOff>
      <xdr:row>12</xdr:row>
      <xdr:rowOff>34637</xdr:rowOff>
    </xdr:from>
    <xdr:to>
      <xdr:col>18</xdr:col>
      <xdr:colOff>974765</xdr:colOff>
      <xdr:row>12</xdr:row>
      <xdr:rowOff>825665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BE9EDF1-1163-496F-9A65-08487EE6A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141545" y="2441864"/>
          <a:ext cx="870856" cy="791028"/>
        </a:xfrm>
        <a:prstGeom prst="rect">
          <a:avLst/>
        </a:prstGeom>
      </xdr:spPr>
    </xdr:pic>
    <xdr:clientData/>
  </xdr:twoCellAnchor>
  <xdr:twoCellAnchor editAs="oneCell">
    <xdr:from>
      <xdr:col>19</xdr:col>
      <xdr:colOff>51956</xdr:colOff>
      <xdr:row>12</xdr:row>
      <xdr:rowOff>51954</xdr:rowOff>
    </xdr:from>
    <xdr:to>
      <xdr:col>19</xdr:col>
      <xdr:colOff>1075330</xdr:colOff>
      <xdr:row>12</xdr:row>
      <xdr:rowOff>839832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A0D65656-06E3-45C4-80CF-6FE65E0AA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5336501" y="2459181"/>
          <a:ext cx="1023374" cy="787878"/>
        </a:xfrm>
        <a:prstGeom prst="rect">
          <a:avLst/>
        </a:prstGeom>
      </xdr:spPr>
    </xdr:pic>
    <xdr:clientData/>
  </xdr:twoCellAnchor>
  <xdr:twoCellAnchor editAs="oneCell">
    <xdr:from>
      <xdr:col>20</xdr:col>
      <xdr:colOff>121228</xdr:colOff>
      <xdr:row>12</xdr:row>
      <xdr:rowOff>69272</xdr:rowOff>
    </xdr:from>
    <xdr:to>
      <xdr:col>20</xdr:col>
      <xdr:colOff>1168847</xdr:colOff>
      <xdr:row>12</xdr:row>
      <xdr:rowOff>859748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6B78D03D-FA8F-48C8-875B-F58CF87F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6652683" y="2476499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21</xdr:col>
      <xdr:colOff>69272</xdr:colOff>
      <xdr:row>12</xdr:row>
      <xdr:rowOff>51955</xdr:rowOff>
    </xdr:from>
    <xdr:to>
      <xdr:col>21</xdr:col>
      <xdr:colOff>1116891</xdr:colOff>
      <xdr:row>12</xdr:row>
      <xdr:rowOff>842431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1C5CC3EE-E4BE-4D21-A7E6-607F3D96D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7847636" y="2459182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14</xdr:col>
      <xdr:colOff>225137</xdr:colOff>
      <xdr:row>12</xdr:row>
      <xdr:rowOff>103909</xdr:rowOff>
    </xdr:from>
    <xdr:to>
      <xdr:col>14</xdr:col>
      <xdr:colOff>1055171</xdr:colOff>
      <xdr:row>12</xdr:row>
      <xdr:rowOff>860396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2AB22106-4AD9-4C3F-8402-68D05F2B4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275137" y="2511136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15</xdr:col>
      <xdr:colOff>173181</xdr:colOff>
      <xdr:row>12</xdr:row>
      <xdr:rowOff>69273</xdr:rowOff>
    </xdr:from>
    <xdr:to>
      <xdr:col>15</xdr:col>
      <xdr:colOff>1003215</xdr:colOff>
      <xdr:row>12</xdr:row>
      <xdr:rowOff>825760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54511527-4B8A-473D-83B1-7F9B5346F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470090" y="2476500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16</xdr:col>
      <xdr:colOff>225136</xdr:colOff>
      <xdr:row>12</xdr:row>
      <xdr:rowOff>69272</xdr:rowOff>
    </xdr:from>
    <xdr:to>
      <xdr:col>16</xdr:col>
      <xdr:colOff>1055170</xdr:colOff>
      <xdr:row>12</xdr:row>
      <xdr:rowOff>825759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A621441A-054C-4B18-BB05-2FA21B0D3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768954" y="2476499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173182</xdr:colOff>
      <xdr:row>12</xdr:row>
      <xdr:rowOff>34637</xdr:rowOff>
    </xdr:from>
    <xdr:to>
      <xdr:col>17</xdr:col>
      <xdr:colOff>1071254</xdr:colOff>
      <xdr:row>12</xdr:row>
      <xdr:rowOff>869066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ACDAA86E-2FC3-4FB1-9CD4-CEB852442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963909" y="2441864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22</xdr:col>
      <xdr:colOff>243888</xdr:colOff>
      <xdr:row>12</xdr:row>
      <xdr:rowOff>138547</xdr:rowOff>
    </xdr:from>
    <xdr:to>
      <xdr:col>22</xdr:col>
      <xdr:colOff>1039090</xdr:colOff>
      <xdr:row>12</xdr:row>
      <xdr:rowOff>851293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C7E514F6-D603-4094-AFCE-39A7F13898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67"/>
        <a:stretch/>
      </xdr:blipFill>
      <xdr:spPr bwMode="auto">
        <a:xfrm>
          <a:off x="29269161" y="2545774"/>
          <a:ext cx="795202" cy="7127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242454</xdr:colOff>
      <xdr:row>12</xdr:row>
      <xdr:rowOff>34636</xdr:rowOff>
    </xdr:from>
    <xdr:to>
      <xdr:col>23</xdr:col>
      <xdr:colOff>926012</xdr:colOff>
      <xdr:row>12</xdr:row>
      <xdr:rowOff>842478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06C590BD-4E37-4F75-8CC3-F3D591C54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0514636" y="2441863"/>
          <a:ext cx="683558" cy="807842"/>
        </a:xfrm>
        <a:prstGeom prst="rect">
          <a:avLst/>
        </a:prstGeom>
      </xdr:spPr>
    </xdr:pic>
    <xdr:clientData/>
  </xdr:twoCellAnchor>
  <xdr:twoCellAnchor editAs="oneCell">
    <xdr:from>
      <xdr:col>27</xdr:col>
      <xdr:colOff>101310</xdr:colOff>
      <xdr:row>12</xdr:row>
      <xdr:rowOff>166258</xdr:rowOff>
    </xdr:from>
    <xdr:to>
      <xdr:col>27</xdr:col>
      <xdr:colOff>1139535</xdr:colOff>
      <xdr:row>12</xdr:row>
      <xdr:rowOff>775858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72EAF610-7A4C-4CE3-9AAE-EC54A8BA811F}"/>
            </a:ext>
          </a:extLst>
        </xdr:cNvPr>
        <xdr:cNvPicPr/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36025714" y="2359172"/>
          <a:ext cx="609600" cy="1038225"/>
        </a:xfrm>
        <a:prstGeom prst="rect">
          <a:avLst/>
        </a:prstGeom>
      </xdr:spPr>
    </xdr:pic>
    <xdr:clientData/>
  </xdr:twoCellAnchor>
  <xdr:twoCellAnchor editAs="oneCell">
    <xdr:from>
      <xdr:col>28</xdr:col>
      <xdr:colOff>191366</xdr:colOff>
      <xdr:row>12</xdr:row>
      <xdr:rowOff>55417</xdr:rowOff>
    </xdr:from>
    <xdr:to>
      <xdr:col>28</xdr:col>
      <xdr:colOff>989673</xdr:colOff>
      <xdr:row>13</xdr:row>
      <xdr:rowOff>19440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5D099FB6-2092-41DF-8CB8-C58B31EA9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7148366" y="2462644"/>
          <a:ext cx="798307" cy="847251"/>
        </a:xfrm>
        <a:prstGeom prst="rect">
          <a:avLst/>
        </a:prstGeom>
      </xdr:spPr>
    </xdr:pic>
    <xdr:clientData/>
  </xdr:twoCellAnchor>
  <xdr:twoCellAnchor editAs="oneCell">
    <xdr:from>
      <xdr:col>29</xdr:col>
      <xdr:colOff>174913</xdr:colOff>
      <xdr:row>12</xdr:row>
      <xdr:rowOff>71005</xdr:rowOff>
    </xdr:from>
    <xdr:to>
      <xdr:col>29</xdr:col>
      <xdr:colOff>1105001</xdr:colOff>
      <xdr:row>12</xdr:row>
      <xdr:rowOff>834154</xdr:rowOff>
    </xdr:to>
    <xdr:pic>
      <xdr:nvPicPr>
        <xdr:cNvPr id="40" name="Grafik 39">
          <a:extLst>
            <a:ext uri="{FF2B5EF4-FFF2-40B4-BE49-F238E27FC236}">
              <a16:creationId xmlns:a16="http://schemas.microsoft.com/office/drawing/2014/main" id="{AE0CDC72-6B68-4828-9003-CE3F1D360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8378822" y="2478232"/>
          <a:ext cx="930088" cy="76314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0</xdr:colOff>
      <xdr:row>11</xdr:row>
      <xdr:rowOff>81243</xdr:rowOff>
    </xdr:from>
    <xdr:to>
      <xdr:col>19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319368</xdr:colOff>
      <xdr:row>11</xdr:row>
      <xdr:rowOff>138953</xdr:rowOff>
    </xdr:from>
    <xdr:to>
      <xdr:col>18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11</xdr:row>
      <xdr:rowOff>69948</xdr:rowOff>
    </xdr:from>
    <xdr:to>
      <xdr:col>19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oneCellAnchor>
    <xdr:from>
      <xdr:col>10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14</xdr:col>
      <xdr:colOff>246531</xdr:colOff>
      <xdr:row>11</xdr:row>
      <xdr:rowOff>65284</xdr:rowOff>
    </xdr:from>
    <xdr:to>
      <xdr:col>14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13</xdr:col>
      <xdr:colOff>246531</xdr:colOff>
      <xdr:row>11</xdr:row>
      <xdr:rowOff>65284</xdr:rowOff>
    </xdr:from>
    <xdr:ext cx="806823" cy="778711"/>
    <xdr:pic>
      <xdr:nvPicPr>
        <xdr:cNvPr id="32" name="Grafik 31">
          <a:extLst>
            <a:ext uri="{FF2B5EF4-FFF2-40B4-BE49-F238E27FC236}">
              <a16:creationId xmlns:a16="http://schemas.microsoft.com/office/drawing/2014/main" id="{46DAE6EC-3056-4333-8828-8E5032E79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475325" y="2093549"/>
          <a:ext cx="806823" cy="778711"/>
        </a:xfrm>
        <a:prstGeom prst="rect">
          <a:avLst/>
        </a:prstGeom>
      </xdr:spPr>
    </xdr:pic>
    <xdr:clientData/>
  </xdr:oneCellAnchor>
  <xdr:oneCellAnchor>
    <xdr:from>
      <xdr:col>14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18</xdr:col>
      <xdr:colOff>201707</xdr:colOff>
      <xdr:row>11</xdr:row>
      <xdr:rowOff>47372</xdr:rowOff>
    </xdr:from>
    <xdr:to>
      <xdr:col>18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16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322935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070117" y="2264099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5</xdr:col>
      <xdr:colOff>207818</xdr:colOff>
      <xdr:row>11</xdr:row>
      <xdr:rowOff>85725</xdr:rowOff>
    </xdr:from>
    <xdr:to>
      <xdr:col>5</xdr:col>
      <xdr:colOff>1014416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35636" y="2302452"/>
          <a:ext cx="806598" cy="752475"/>
        </a:xfrm>
        <a:prstGeom prst="rect">
          <a:avLst/>
        </a:prstGeom>
      </xdr:spPr>
    </xdr:pic>
    <xdr:clientData/>
  </xdr:twoCellAnchor>
  <xdr:twoCellAnchor editAs="oneCell">
    <xdr:from>
      <xdr:col>4</xdr:col>
      <xdr:colOff>133349</xdr:colOff>
      <xdr:row>11</xdr:row>
      <xdr:rowOff>38100</xdr:rowOff>
    </xdr:from>
    <xdr:to>
      <xdr:col>4</xdr:col>
      <xdr:colOff>1066800</xdr:colOff>
      <xdr:row>11</xdr:row>
      <xdr:rowOff>857250</xdr:rowOff>
    </xdr:to>
    <xdr:pic>
      <xdr:nvPicPr>
        <xdr:cNvPr id="40" name="Grafik 39">
          <a:extLst>
            <a:ext uri="{FF2B5EF4-FFF2-40B4-BE49-F238E27FC236}">
              <a16:creationId xmlns:a16="http://schemas.microsoft.com/office/drawing/2014/main" id="{5A600461-9F67-41C3-80B4-1B68A4F4A9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2" t="19879" r="12653" b="11047"/>
        <a:stretch/>
      </xdr:blipFill>
      <xdr:spPr>
        <a:xfrm>
          <a:off x="5476874" y="2257425"/>
          <a:ext cx="933451" cy="819150"/>
        </a:xfrm>
        <a:prstGeom prst="rect">
          <a:avLst/>
        </a:prstGeom>
      </xdr:spPr>
    </xdr:pic>
    <xdr:clientData/>
  </xdr:twoCellAnchor>
  <xdr:oneCellAnchor>
    <xdr:from>
      <xdr:col>15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12</xdr:col>
      <xdr:colOff>136072</xdr:colOff>
      <xdr:row>11</xdr:row>
      <xdr:rowOff>54428</xdr:rowOff>
    </xdr:from>
    <xdr:to>
      <xdr:col>12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43" name="Grafik 42">
          <a:extLst>
            <a:ext uri="{FF2B5EF4-FFF2-40B4-BE49-F238E27FC236}">
              <a16:creationId xmlns:a16="http://schemas.microsoft.com/office/drawing/2014/main" id="{CF107C3B-E494-4CF4-B698-D187ADF66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44" name="Grafik 43">
          <a:extLst>
            <a:ext uri="{FF2B5EF4-FFF2-40B4-BE49-F238E27FC236}">
              <a16:creationId xmlns:a16="http://schemas.microsoft.com/office/drawing/2014/main" id="{D6CD023D-7039-4967-95F5-EC594EF9D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45" name="Grafik 44">
          <a:extLst>
            <a:ext uri="{FF2B5EF4-FFF2-40B4-BE49-F238E27FC236}">
              <a16:creationId xmlns:a16="http://schemas.microsoft.com/office/drawing/2014/main" id="{FB3ADB95-3137-4E9A-9CC9-BDD155161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46" name="Grafik 45">
          <a:extLst>
            <a:ext uri="{FF2B5EF4-FFF2-40B4-BE49-F238E27FC236}">
              <a16:creationId xmlns:a16="http://schemas.microsoft.com/office/drawing/2014/main" id="{B4FE35F5-4891-49E9-AF14-C66EF138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47" name="Grafik 46">
          <a:extLst>
            <a:ext uri="{FF2B5EF4-FFF2-40B4-BE49-F238E27FC236}">
              <a16:creationId xmlns:a16="http://schemas.microsoft.com/office/drawing/2014/main" id="{9B5E7036-E694-4F1C-A43E-31DCB6103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8" name="Grafik 75">
          <a:extLst>
            <a:ext uri="{FF2B5EF4-FFF2-40B4-BE49-F238E27FC236}">
              <a16:creationId xmlns:a16="http://schemas.microsoft.com/office/drawing/2014/main" id="{D1536AB3-6AC5-4147-B261-F3CB33827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8775" y="2300968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284512</xdr:colOff>
      <xdr:row>11</xdr:row>
      <xdr:rowOff>61850</xdr:rowOff>
    </xdr:from>
    <xdr:ext cx="918882" cy="816354"/>
    <xdr:pic>
      <xdr:nvPicPr>
        <xdr:cNvPr id="49" name="Grafik 48">
          <a:extLst>
            <a:ext uri="{FF2B5EF4-FFF2-40B4-BE49-F238E27FC236}">
              <a16:creationId xmlns:a16="http://schemas.microsoft.com/office/drawing/2014/main" id="{9A10E6F9-A6FD-419D-A588-FD8B3BF7F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590330" y="2278577"/>
          <a:ext cx="918882" cy="816354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</xdr:row>
      <xdr:rowOff>121584</xdr:rowOff>
    </xdr:from>
    <xdr:ext cx="4337" cy="765028"/>
    <xdr:pic>
      <xdr:nvPicPr>
        <xdr:cNvPr id="50" name="Grafik 49">
          <a:extLst>
            <a:ext uri="{FF2B5EF4-FFF2-40B4-BE49-F238E27FC236}">
              <a16:creationId xmlns:a16="http://schemas.microsoft.com/office/drawing/2014/main" id="{409986E4-BD8F-46C0-8C03-65C3B7FB0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49211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52" name="Grafik 51">
          <a:extLst>
            <a:ext uri="{FF2B5EF4-FFF2-40B4-BE49-F238E27FC236}">
              <a16:creationId xmlns:a16="http://schemas.microsoft.com/office/drawing/2014/main" id="{26948156-887E-4419-A105-883EE9D24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89939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38101</xdr:colOff>
      <xdr:row>11</xdr:row>
      <xdr:rowOff>76200</xdr:rowOff>
    </xdr:from>
    <xdr:ext cx="1173493" cy="720000"/>
    <xdr:pic>
      <xdr:nvPicPr>
        <xdr:cNvPr id="53" name="Grafik 52">
          <a:extLst>
            <a:ext uri="{FF2B5EF4-FFF2-40B4-BE49-F238E27FC236}">
              <a16:creationId xmlns:a16="http://schemas.microsoft.com/office/drawing/2014/main" id="{D78B1EAB-059F-4705-898B-C8A0B6EE9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854056" y="2292927"/>
          <a:ext cx="1173493" cy="720000"/>
        </a:xfrm>
        <a:prstGeom prst="rect">
          <a:avLst/>
        </a:prstGeom>
      </xdr:spPr>
    </xdr:pic>
    <xdr:clientData/>
  </xdr:oneCellAnchor>
  <xdr:twoCellAnchor editAs="oneCell">
    <xdr:from>
      <xdr:col>11</xdr:col>
      <xdr:colOff>225136</xdr:colOff>
      <xdr:row>11</xdr:row>
      <xdr:rowOff>86591</xdr:rowOff>
    </xdr:from>
    <xdr:to>
      <xdr:col>11</xdr:col>
      <xdr:colOff>1160317</xdr:colOff>
      <xdr:row>11</xdr:row>
      <xdr:rowOff>802004</xdr:rowOff>
    </xdr:to>
    <xdr:pic>
      <xdr:nvPicPr>
        <xdr:cNvPr id="54" name="Grafik 75">
          <a:extLst>
            <a:ext uri="{FF2B5EF4-FFF2-40B4-BE49-F238E27FC236}">
              <a16:creationId xmlns:a16="http://schemas.microsoft.com/office/drawing/2014/main" id="{18D3C6CA-0715-4F43-9640-ECCF770329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1091" y="2303318"/>
          <a:ext cx="935181" cy="715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217715</xdr:colOff>
      <xdr:row>11</xdr:row>
      <xdr:rowOff>217714</xdr:rowOff>
    </xdr:from>
    <xdr:to>
      <xdr:col>6</xdr:col>
      <xdr:colOff>979715</xdr:colOff>
      <xdr:row>11</xdr:row>
      <xdr:rowOff>653302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2330" t="49076" r="21597" b="1856"/>
        <a:stretch>
          <a:fillRect/>
        </a:stretch>
      </xdr:blipFill>
      <xdr:spPr bwMode="auto">
        <a:xfrm>
          <a:off x="9511394" y="2449285"/>
          <a:ext cx="762000" cy="435588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68035</xdr:colOff>
      <xdr:row>11</xdr:row>
      <xdr:rowOff>108858</xdr:rowOff>
    </xdr:from>
    <xdr:to>
      <xdr:col>7</xdr:col>
      <xdr:colOff>1082558</xdr:colOff>
      <xdr:row>11</xdr:row>
      <xdr:rowOff>680358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1303E2E0-34B7-294B-5FAF-86A0EE30F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681606" y="2340429"/>
          <a:ext cx="1014523" cy="5715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12</xdr:row>
      <xdr:rowOff>69948</xdr:rowOff>
    </xdr:from>
    <xdr:to>
      <xdr:col>20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825" y="1133475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639286" y="24204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1245030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1244475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46" name="Grafik 45">
          <a:extLst>
            <a:ext uri="{FF2B5EF4-FFF2-40B4-BE49-F238E27FC236}">
              <a16:creationId xmlns:a16="http://schemas.microsoft.com/office/drawing/2014/main" id="{801D5922-BD5B-4605-B4C0-827802CEE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47" name="Grafik 46">
          <a:extLst>
            <a:ext uri="{FF2B5EF4-FFF2-40B4-BE49-F238E27FC236}">
              <a16:creationId xmlns:a16="http://schemas.microsoft.com/office/drawing/2014/main" id="{711E2CDB-6FFB-4DBA-AE66-3446FA1E3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48" name="Grafik 47">
          <a:extLst>
            <a:ext uri="{FF2B5EF4-FFF2-40B4-BE49-F238E27FC236}">
              <a16:creationId xmlns:a16="http://schemas.microsoft.com/office/drawing/2014/main" id="{AA894B9E-72DA-425E-86C9-CEE8CCA3A7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49" name="Grafik 48">
          <a:extLst>
            <a:ext uri="{FF2B5EF4-FFF2-40B4-BE49-F238E27FC236}">
              <a16:creationId xmlns:a16="http://schemas.microsoft.com/office/drawing/2014/main" id="{1A974B4E-1B4C-4A9E-90AB-E6A3EF5D14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50" name="Grafik 49">
          <a:extLst>
            <a:ext uri="{FF2B5EF4-FFF2-40B4-BE49-F238E27FC236}">
              <a16:creationId xmlns:a16="http://schemas.microsoft.com/office/drawing/2014/main" id="{FF9B377F-7482-4EBD-BAC5-C5B3574EE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11</xdr:row>
      <xdr:rowOff>81243</xdr:rowOff>
    </xdr:from>
    <xdr:to>
      <xdr:col>19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11</xdr:row>
      <xdr:rowOff>121584</xdr:rowOff>
    </xdr:from>
    <xdr:to>
      <xdr:col>19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11</xdr:row>
      <xdr:rowOff>138953</xdr:rowOff>
    </xdr:from>
    <xdr:to>
      <xdr:col>19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230281</xdr:colOff>
      <xdr:row>11</xdr:row>
      <xdr:rowOff>101974</xdr:rowOff>
    </xdr:from>
    <xdr:to>
      <xdr:col>14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268381</xdr:colOff>
      <xdr:row>11</xdr:row>
      <xdr:rowOff>90768</xdr:rowOff>
    </xdr:from>
    <xdr:to>
      <xdr:col>15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11</xdr:row>
      <xdr:rowOff>69948</xdr:rowOff>
    </xdr:from>
    <xdr:to>
      <xdr:col>19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18</xdr:col>
      <xdr:colOff>371475</xdr:colOff>
      <xdr:row>11</xdr:row>
      <xdr:rowOff>76200</xdr:rowOff>
    </xdr:from>
    <xdr:to>
      <xdr:col>18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14</xdr:col>
      <xdr:colOff>152400</xdr:colOff>
      <xdr:row>11</xdr:row>
      <xdr:rowOff>38100</xdr:rowOff>
    </xdr:from>
    <xdr:to>
      <xdr:col>14</xdr:col>
      <xdr:colOff>153561</xdr:colOff>
      <xdr:row>11</xdr:row>
      <xdr:rowOff>243750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180975</xdr:colOff>
      <xdr:row>11</xdr:row>
      <xdr:rowOff>104775</xdr:rowOff>
    </xdr:from>
    <xdr:to>
      <xdr:col>15</xdr:col>
      <xdr:colOff>185201</xdr:colOff>
      <xdr:row>11</xdr:row>
      <xdr:rowOff>243750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</xdr:colOff>
      <xdr:row>11</xdr:row>
      <xdr:rowOff>104775</xdr:rowOff>
    </xdr:from>
    <xdr:to>
      <xdr:col>14</xdr:col>
      <xdr:colOff>1111268</xdr:colOff>
      <xdr:row>11</xdr:row>
      <xdr:rowOff>824775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52800" y="1181100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200025</xdr:colOff>
      <xdr:row>11</xdr:row>
      <xdr:rowOff>57151</xdr:rowOff>
    </xdr:from>
    <xdr:to>
      <xdr:col>15</xdr:col>
      <xdr:colOff>1009650</xdr:colOff>
      <xdr:row>11</xdr:row>
      <xdr:rowOff>862645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43450" y="1133476"/>
          <a:ext cx="809625" cy="805494"/>
        </a:xfrm>
        <a:prstGeom prst="rect">
          <a:avLst/>
        </a:prstGeom>
      </xdr:spPr>
    </xdr:pic>
    <xdr:clientData/>
  </xdr:twoCellAnchor>
  <xdr:oneCellAnchor>
    <xdr:from>
      <xdr:col>19</xdr:col>
      <xdr:colOff>0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19</xdr:col>
      <xdr:colOff>0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11</xdr:row>
      <xdr:rowOff>121584</xdr:rowOff>
    </xdr:from>
    <xdr:to>
      <xdr:col>19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25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18</xdr:col>
      <xdr:colOff>1238250</xdr:colOff>
      <xdr:row>14</xdr:row>
      <xdr:rowOff>402771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34214" y="4131128"/>
          <a:ext cx="0" cy="802583"/>
        </a:xfrm>
        <a:prstGeom prst="rect">
          <a:avLst/>
        </a:prstGeom>
      </xdr:spPr>
    </xdr:pic>
    <xdr:clientData/>
  </xdr:oneCellAnchor>
  <xdr:oneCellAnchor>
    <xdr:from>
      <xdr:col>18</xdr:col>
      <xdr:colOff>1251857</xdr:colOff>
      <xdr:row>16</xdr:row>
      <xdr:rowOff>171450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47821" y="4770664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25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6</xdr:col>
      <xdr:colOff>168089</xdr:colOff>
      <xdr:row>11</xdr:row>
      <xdr:rowOff>112059</xdr:rowOff>
    </xdr:from>
    <xdr:to>
      <xdr:col>6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7</xdr:col>
      <xdr:colOff>179294</xdr:colOff>
      <xdr:row>11</xdr:row>
      <xdr:rowOff>134471</xdr:rowOff>
    </xdr:from>
    <xdr:to>
      <xdr:col>7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11</xdr:row>
      <xdr:rowOff>33619</xdr:rowOff>
    </xdr:from>
    <xdr:to>
      <xdr:col>12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13</xdr:col>
      <xdr:colOff>201707</xdr:colOff>
      <xdr:row>11</xdr:row>
      <xdr:rowOff>89649</xdr:rowOff>
    </xdr:from>
    <xdr:to>
      <xdr:col>13</xdr:col>
      <xdr:colOff>941295</xdr:colOff>
      <xdr:row>11</xdr:row>
      <xdr:rowOff>815790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278472" y="2308414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oneCellAnchor>
    <xdr:from>
      <xdr:col>8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9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oneCellAnchor>
    <xdr:from>
      <xdr:col>16</xdr:col>
      <xdr:colOff>371475</xdr:colOff>
      <xdr:row>11</xdr:row>
      <xdr:rowOff>76200</xdr:rowOff>
    </xdr:from>
    <xdr:ext cx="0" cy="797141"/>
    <xdr:pic>
      <xdr:nvPicPr>
        <xdr:cNvPr id="87" name="Grafik 86">
          <a:extLst>
            <a:ext uri="{FF2B5EF4-FFF2-40B4-BE49-F238E27FC236}">
              <a16:creationId xmlns:a16="http://schemas.microsoft.com/office/drawing/2014/main" id="{F42FA8E6-50A5-4481-AF97-57C8DF6FA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707225" y="2307771"/>
          <a:ext cx="0" cy="797141"/>
        </a:xfrm>
        <a:prstGeom prst="rect">
          <a:avLst/>
        </a:prstGeom>
      </xdr:spPr>
    </xdr:pic>
    <xdr:clientData/>
  </xdr:oneCellAnchor>
  <xdr:oneCellAnchor>
    <xdr:from>
      <xdr:col>16</xdr:col>
      <xdr:colOff>161925</xdr:colOff>
      <xdr:row>11</xdr:row>
      <xdr:rowOff>76200</xdr:rowOff>
    </xdr:from>
    <xdr:ext cx="875556" cy="720000"/>
    <xdr:pic>
      <xdr:nvPicPr>
        <xdr:cNvPr id="89" name="Grafik 88">
          <a:extLst>
            <a:ext uri="{FF2B5EF4-FFF2-40B4-BE49-F238E27FC236}">
              <a16:creationId xmlns:a16="http://schemas.microsoft.com/office/drawing/2014/main" id="{D38C5C58-71A1-4981-9C37-E98640BD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497675" y="2307771"/>
          <a:ext cx="875556" cy="720000"/>
        </a:xfrm>
        <a:prstGeom prst="rect">
          <a:avLst/>
        </a:prstGeom>
      </xdr:spPr>
    </xdr:pic>
    <xdr:clientData/>
  </xdr:oneCellAnchor>
  <xdr:twoCellAnchor editAs="oneCell">
    <xdr:from>
      <xdr:col>17</xdr:col>
      <xdr:colOff>217713</xdr:colOff>
      <xdr:row>11</xdr:row>
      <xdr:rowOff>54431</xdr:rowOff>
    </xdr:from>
    <xdr:to>
      <xdr:col>17</xdr:col>
      <xdr:colOff>1006928</xdr:colOff>
      <xdr:row>11</xdr:row>
      <xdr:rowOff>868051</xdr:rowOff>
    </xdr:to>
    <xdr:pic>
      <xdr:nvPicPr>
        <xdr:cNvPr id="90" name="Grafik 1">
          <a:extLst>
            <a:ext uri="{FF2B5EF4-FFF2-40B4-BE49-F238E27FC236}">
              <a16:creationId xmlns:a16="http://schemas.microsoft.com/office/drawing/2014/main" id="{DC856AF9-F021-4250-A56E-6C097876B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15363" y="2273756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340179</xdr:colOff>
      <xdr:row>11</xdr:row>
      <xdr:rowOff>27215</xdr:rowOff>
    </xdr:from>
    <xdr:to>
      <xdr:col>18</xdr:col>
      <xdr:colOff>857250</xdr:colOff>
      <xdr:row>11</xdr:row>
      <xdr:rowOff>835622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EE9E30E7-43D4-45AE-A663-5E98D72F1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61804" y="2246540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0</xdr:colOff>
      <xdr:row>11</xdr:row>
      <xdr:rowOff>0</xdr:rowOff>
    </xdr:from>
    <xdr:to>
      <xdr:col>19</xdr:col>
      <xdr:colOff>0</xdr:colOff>
      <xdr:row>12</xdr:row>
      <xdr:rowOff>9525</xdr:rowOff>
    </xdr:to>
    <xdr:pic>
      <xdr:nvPicPr>
        <xdr:cNvPr id="92" name="Grafik 91">
          <a:extLst>
            <a:ext uri="{FF2B5EF4-FFF2-40B4-BE49-F238E27FC236}">
              <a16:creationId xmlns:a16="http://schemas.microsoft.com/office/drawing/2014/main" id="{B6ECB435-AA18-488B-A79E-D522E3F74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21625" y="2219325"/>
          <a:ext cx="132397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136071</xdr:colOff>
      <xdr:row>11</xdr:row>
      <xdr:rowOff>54429</xdr:rowOff>
    </xdr:from>
    <xdr:to>
      <xdr:col>10</xdr:col>
      <xdr:colOff>1047750</xdr:colOff>
      <xdr:row>11</xdr:row>
      <xdr:rowOff>809776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EECA617B-0FC3-4A0B-86B9-65CA2A1E7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3008428" y="2286000"/>
          <a:ext cx="911679" cy="755347"/>
        </a:xfrm>
        <a:prstGeom prst="rect">
          <a:avLst/>
        </a:prstGeom>
      </xdr:spPr>
    </xdr:pic>
    <xdr:clientData/>
  </xdr:twoCellAnchor>
  <xdr:twoCellAnchor editAs="oneCell">
    <xdr:from>
      <xdr:col>11</xdr:col>
      <xdr:colOff>81642</xdr:colOff>
      <xdr:row>11</xdr:row>
      <xdr:rowOff>54429</xdr:rowOff>
    </xdr:from>
    <xdr:to>
      <xdr:col>11</xdr:col>
      <xdr:colOff>1030108</xdr:colOff>
      <xdr:row>11</xdr:row>
      <xdr:rowOff>816429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D3D4FCB5-6294-44C8-9381-0902A5615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05856" y="2286000"/>
          <a:ext cx="948466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40822</xdr:colOff>
      <xdr:row>11</xdr:row>
      <xdr:rowOff>27214</xdr:rowOff>
    </xdr:from>
    <xdr:to>
      <xdr:col>4</xdr:col>
      <xdr:colOff>936297</xdr:colOff>
      <xdr:row>11</xdr:row>
      <xdr:rowOff>836952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7E8E960A-580B-983B-6B2F-6D400F398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653893" y="2258785"/>
          <a:ext cx="895475" cy="809738"/>
        </a:xfrm>
        <a:prstGeom prst="rect">
          <a:avLst/>
        </a:prstGeom>
      </xdr:spPr>
    </xdr:pic>
    <xdr:clientData/>
  </xdr:twoCellAnchor>
  <xdr:twoCellAnchor editAs="oneCell">
    <xdr:from>
      <xdr:col>5</xdr:col>
      <xdr:colOff>149678</xdr:colOff>
      <xdr:row>11</xdr:row>
      <xdr:rowOff>13607</xdr:rowOff>
    </xdr:from>
    <xdr:to>
      <xdr:col>5</xdr:col>
      <xdr:colOff>1143000</xdr:colOff>
      <xdr:row>11</xdr:row>
      <xdr:rowOff>773498</xdr:rowOff>
    </xdr:to>
    <xdr:pic>
      <xdr:nvPicPr>
        <xdr:cNvPr id="60" name="Grafik 75">
          <a:extLst>
            <a:ext uri="{FF2B5EF4-FFF2-40B4-BE49-F238E27FC236}">
              <a16:creationId xmlns:a16="http://schemas.microsoft.com/office/drawing/2014/main" id="{66A6B289-322E-466E-90B2-C7631DF06A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4607" y="2245178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G156"/>
  <sheetViews>
    <sheetView tabSelected="1" zoomScaleNormal="100" workbookViewId="0">
      <selection activeCell="F95" sqref="F95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71.42578125" customWidth="1"/>
    <col min="4" max="4" width="4.42578125" style="2" bestFit="1" customWidth="1"/>
    <col min="5" max="5" width="11.7109375" style="2" bestFit="1" customWidth="1"/>
    <col min="6" max="6" width="11.42578125" style="8"/>
    <col min="7" max="7" width="17" style="14" customWidth="1"/>
  </cols>
  <sheetData>
    <row r="1" spans="1:7" x14ac:dyDescent="0.25">
      <c r="G1" s="14" t="s">
        <v>1</v>
      </c>
    </row>
    <row r="2" spans="1:7" ht="45" customHeight="1" x14ac:dyDescent="0.35">
      <c r="C2" s="33"/>
      <c r="E2" s="40" t="s">
        <v>299</v>
      </c>
      <c r="F2" s="41"/>
      <c r="G2" s="42"/>
    </row>
    <row r="3" spans="1:7" ht="45" customHeight="1" x14ac:dyDescent="0.25">
      <c r="A3" s="74" t="s">
        <v>188</v>
      </c>
      <c r="B3" s="74"/>
      <c r="C3" s="74"/>
      <c r="E3" s="76" t="s">
        <v>309</v>
      </c>
      <c r="F3" s="76"/>
      <c r="G3" s="76"/>
    </row>
    <row r="4" spans="1:7" ht="20.100000000000001" customHeight="1" x14ac:dyDescent="0.25">
      <c r="A4" s="15" t="s">
        <v>13</v>
      </c>
      <c r="B4" s="59" t="s">
        <v>87</v>
      </c>
      <c r="C4" s="59" t="s">
        <v>1</v>
      </c>
      <c r="D4" s="64"/>
      <c r="E4" s="75" t="s">
        <v>224</v>
      </c>
      <c r="F4" s="75" t="s">
        <v>207</v>
      </c>
      <c r="G4" s="77" t="s">
        <v>225</v>
      </c>
    </row>
    <row r="5" spans="1:7" ht="20.100000000000001" customHeight="1" x14ac:dyDescent="0.25">
      <c r="B5" s="60"/>
      <c r="C5" s="60"/>
      <c r="D5" s="48"/>
      <c r="E5" s="75"/>
      <c r="F5" s="75"/>
      <c r="G5" s="77"/>
    </row>
    <row r="6" spans="1:7" ht="20.100000000000001" customHeight="1" x14ac:dyDescent="0.25">
      <c r="B6" s="60"/>
      <c r="C6" s="60"/>
      <c r="D6" s="48"/>
      <c r="E6" s="75"/>
      <c r="F6" s="75"/>
      <c r="G6" s="77"/>
    </row>
    <row r="7" spans="1:7" ht="20.100000000000001" customHeight="1" x14ac:dyDescent="0.25">
      <c r="A7" s="15" t="s">
        <v>183</v>
      </c>
      <c r="B7" s="61" t="s">
        <v>87</v>
      </c>
      <c r="C7" s="61" t="s">
        <v>1</v>
      </c>
      <c r="D7" s="49"/>
      <c r="E7" s="75"/>
      <c r="F7" s="75"/>
      <c r="G7" s="77"/>
    </row>
    <row r="8" spans="1:7" x14ac:dyDescent="0.25">
      <c r="E8" s="75"/>
      <c r="F8" s="75"/>
      <c r="G8" s="77"/>
    </row>
    <row r="9" spans="1:7" ht="20.100000000000001" customHeight="1" x14ac:dyDescent="0.25">
      <c r="A9" s="15" t="s">
        <v>184</v>
      </c>
      <c r="B9" s="62">
        <f ca="1">TODAY()</f>
        <v>46087</v>
      </c>
      <c r="C9" s="50"/>
      <c r="E9" s="75"/>
      <c r="F9" s="75"/>
      <c r="G9" s="77"/>
    </row>
    <row r="10" spans="1:7" x14ac:dyDescent="0.25">
      <c r="E10" s="75"/>
      <c r="F10" s="75"/>
      <c r="G10" s="77"/>
    </row>
    <row r="11" spans="1:7" ht="18.75" x14ac:dyDescent="0.3">
      <c r="A11" s="9" t="s">
        <v>197</v>
      </c>
      <c r="F11" s="7"/>
    </row>
    <row r="12" spans="1:7" ht="15" customHeight="1" x14ac:dyDescent="0.25">
      <c r="A12" s="72" t="s">
        <v>185</v>
      </c>
      <c r="B12" s="73"/>
      <c r="C12" s="51" t="s">
        <v>195</v>
      </c>
      <c r="D12" s="63" t="s">
        <v>123</v>
      </c>
      <c r="E12" s="52">
        <v>1</v>
      </c>
      <c r="F12" s="56">
        <v>200</v>
      </c>
      <c r="G12" s="53">
        <f>E12*F12</f>
        <v>200</v>
      </c>
    </row>
    <row r="13" spans="1:7" ht="15.75" x14ac:dyDescent="0.25">
      <c r="A13" s="72" t="s">
        <v>186</v>
      </c>
      <c r="B13" s="73"/>
      <c r="C13" s="51" t="s">
        <v>121</v>
      </c>
      <c r="D13" s="63" t="s">
        <v>123</v>
      </c>
      <c r="E13" s="52">
        <f>E18+E19+E20+E21+E22+E23+E24+E25+E26++E27+E28+E29+E30+E31+E32+E33+E34+E35+E36+E37+E38+E39+E40+E41+E42+E43+E44+E47+E48+E49+E50+E51+E52+E53+E54+E55+E56+E57+E58+E59+E60+E61+E62+E63+E66+E67+E70+E71+E74+E75+E78+E79+E80+E81+E82+E83+E85+E86+E87++E88+E89+E92+E93+E94+E95+E96+E97+E98+E99+E100+E101+E104+E105+E106+E107+E112+E119+E120+E121+E122+E123+E124+E125+E126</f>
        <v>0</v>
      </c>
      <c r="F13" s="56">
        <v>20</v>
      </c>
      <c r="G13" s="53">
        <f>E13*F13</f>
        <v>0</v>
      </c>
    </row>
    <row r="14" spans="1:7" ht="15.75" x14ac:dyDescent="0.25">
      <c r="A14" s="72" t="s">
        <v>187</v>
      </c>
      <c r="B14" s="73"/>
      <c r="C14" s="51" t="s">
        <v>122</v>
      </c>
      <c r="D14" s="63" t="s">
        <v>123</v>
      </c>
      <c r="E14" s="55">
        <v>0</v>
      </c>
      <c r="F14" s="56">
        <v>20</v>
      </c>
      <c r="G14" s="53">
        <f>E14*F14</f>
        <v>0</v>
      </c>
    </row>
    <row r="15" spans="1:7" ht="16.5" thickBot="1" x14ac:dyDescent="0.3">
      <c r="A15" s="15" t="s">
        <v>124</v>
      </c>
      <c r="F15" s="2"/>
      <c r="G15" s="54">
        <f>SUM(G12:G14)</f>
        <v>200</v>
      </c>
    </row>
    <row r="16" spans="1:7" x14ac:dyDescent="0.25">
      <c r="D16"/>
      <c r="F16"/>
      <c r="G16" s="1"/>
    </row>
    <row r="17" spans="1:7" ht="18.75" x14ac:dyDescent="0.3">
      <c r="A17" s="9" t="str">
        <f>'Light modules'!C7</f>
        <v>LIGA.AIR / Light modules</v>
      </c>
      <c r="D17"/>
      <c r="F17"/>
    </row>
    <row r="18" spans="1:7" x14ac:dyDescent="0.25">
      <c r="A18" s="6" t="s">
        <v>198</v>
      </c>
      <c r="B18" t="str">
        <f>'Light modules'!C9</f>
        <v>DIM.CBU-TED</v>
      </c>
      <c r="C18" t="s">
        <v>125</v>
      </c>
      <c r="D18" t="s">
        <v>123</v>
      </c>
      <c r="E18" s="2">
        <f>'Light modules'!C27</f>
        <v>0</v>
      </c>
      <c r="F18">
        <v>90</v>
      </c>
      <c r="G18" s="43">
        <f t="shared" ref="G18:G28" si="0">E18*F18</f>
        <v>0</v>
      </c>
    </row>
    <row r="19" spans="1:7" x14ac:dyDescent="0.25">
      <c r="A19" s="6" t="s">
        <v>198</v>
      </c>
      <c r="B19" t="str">
        <f>'Light modules'!D9</f>
        <v>DIM.T13.S</v>
      </c>
      <c r="C19" t="s">
        <v>125</v>
      </c>
      <c r="D19" t="s">
        <v>123</v>
      </c>
      <c r="E19" s="2">
        <f>'Light modules'!D27</f>
        <v>0</v>
      </c>
      <c r="F19">
        <v>140</v>
      </c>
      <c r="G19" s="43">
        <f t="shared" ref="G19" si="1">E19*F19</f>
        <v>0</v>
      </c>
    </row>
    <row r="20" spans="1:7" x14ac:dyDescent="0.25">
      <c r="A20" s="6" t="s">
        <v>198</v>
      </c>
      <c r="B20" t="str">
        <f>'Light modules'!E9</f>
        <v>DIM.CRD300</v>
      </c>
      <c r="C20" t="s">
        <v>126</v>
      </c>
      <c r="D20" t="s">
        <v>123</v>
      </c>
      <c r="E20" s="2">
        <f>'Light modules'!E27</f>
        <v>0</v>
      </c>
      <c r="F20">
        <v>260</v>
      </c>
      <c r="G20" s="43">
        <f t="shared" si="0"/>
        <v>0</v>
      </c>
    </row>
    <row r="21" spans="1:7" x14ac:dyDescent="0.25">
      <c r="A21" s="6" t="s">
        <v>198</v>
      </c>
      <c r="B21" t="str">
        <f>'Light modules'!F9</f>
        <v>DIM.CRD.400</v>
      </c>
      <c r="C21" t="s">
        <v>127</v>
      </c>
      <c r="D21" t="s">
        <v>123</v>
      </c>
      <c r="E21" s="2">
        <f>'Light modules'!F27</f>
        <v>0</v>
      </c>
      <c r="F21">
        <v>270</v>
      </c>
      <c r="G21" s="43">
        <f t="shared" ref="G21" si="2">E21*F21</f>
        <v>0</v>
      </c>
    </row>
    <row r="22" spans="1:7" x14ac:dyDescent="0.25">
      <c r="A22" s="6" t="s">
        <v>104</v>
      </c>
      <c r="B22" s="6" t="str">
        <f>'Light modules'!G9</f>
        <v>SELI800.26.506</v>
      </c>
      <c r="C22" t="s">
        <v>129</v>
      </c>
      <c r="D22" t="s">
        <v>123</v>
      </c>
      <c r="E22" s="2">
        <f>'Light modules'!G27</f>
        <v>0</v>
      </c>
      <c r="F22">
        <v>480</v>
      </c>
      <c r="G22" s="43">
        <f>E22*F22</f>
        <v>0</v>
      </c>
    </row>
    <row r="23" spans="1:7" x14ac:dyDescent="0.25">
      <c r="A23" s="6" t="s">
        <v>198</v>
      </c>
      <c r="B23" t="str">
        <f>'Light modules'!H9</f>
        <v>UD.700.C</v>
      </c>
      <c r="C23" t="s">
        <v>128</v>
      </c>
      <c r="D23" t="s">
        <v>123</v>
      </c>
      <c r="E23" s="2">
        <f>'Light modules'!H27</f>
        <v>0</v>
      </c>
      <c r="F23">
        <v>200</v>
      </c>
      <c r="G23" s="43">
        <f t="shared" ref="G23" si="3">E23*F23</f>
        <v>0</v>
      </c>
    </row>
    <row r="24" spans="1:7" x14ac:dyDescent="0.25">
      <c r="A24" s="6" t="s">
        <v>198</v>
      </c>
      <c r="B24" t="str">
        <f>'Light modules'!I9</f>
        <v>DALI.240</v>
      </c>
      <c r="C24" t="s">
        <v>226</v>
      </c>
      <c r="D24" t="s">
        <v>123</v>
      </c>
      <c r="E24" s="2">
        <f>'Light modules'!I27</f>
        <v>0</v>
      </c>
      <c r="F24">
        <v>180</v>
      </c>
      <c r="G24" s="43">
        <f t="shared" si="0"/>
        <v>0</v>
      </c>
    </row>
    <row r="25" spans="1:7" x14ac:dyDescent="0.25">
      <c r="A25" s="6" t="s">
        <v>198</v>
      </c>
      <c r="B25" t="str">
        <f>'Light modules'!J9</f>
        <v>DALI.1T.PIC</v>
      </c>
      <c r="C25" t="s">
        <v>229</v>
      </c>
      <c r="D25" t="s">
        <v>123</v>
      </c>
      <c r="E25" s="2">
        <f>'Light modules'!J27</f>
        <v>0</v>
      </c>
      <c r="F25">
        <v>175</v>
      </c>
      <c r="G25" s="43">
        <f>E25*F25</f>
        <v>0</v>
      </c>
    </row>
    <row r="26" spans="1:7" x14ac:dyDescent="0.25">
      <c r="A26" s="6" t="s">
        <v>198</v>
      </c>
      <c r="B26" t="str">
        <f>'Light modules'!K9</f>
        <v>DALI 1+2 Pico</v>
      </c>
      <c r="C26" t="s">
        <v>232</v>
      </c>
      <c r="D26" t="s">
        <v>123</v>
      </c>
      <c r="E26" s="2">
        <f>'Light modules'!K27</f>
        <v>0</v>
      </c>
      <c r="F26">
        <v>200</v>
      </c>
      <c r="G26" s="43">
        <f>E26*F26</f>
        <v>0</v>
      </c>
    </row>
    <row r="27" spans="1:7" x14ac:dyDescent="0.25">
      <c r="A27" s="6" t="s">
        <v>198</v>
      </c>
      <c r="B27" t="str">
        <f>'Light modules'!M9</f>
        <v>DALI.1K.4.T</v>
      </c>
      <c r="C27" t="s">
        <v>227</v>
      </c>
      <c r="D27" t="s">
        <v>123</v>
      </c>
      <c r="E27" s="2">
        <f>'Light modules'!M27</f>
        <v>0</v>
      </c>
      <c r="F27">
        <v>180</v>
      </c>
      <c r="G27" s="43">
        <f t="shared" si="0"/>
        <v>0</v>
      </c>
    </row>
    <row r="28" spans="1:7" x14ac:dyDescent="0.25">
      <c r="A28" s="6" t="s">
        <v>198</v>
      </c>
      <c r="B28" t="str">
        <f>'Light modules'!N9</f>
        <v>4.DALI.4.T</v>
      </c>
      <c r="C28" t="s">
        <v>228</v>
      </c>
      <c r="D28" t="s">
        <v>123</v>
      </c>
      <c r="E28" s="2">
        <f>'Light modules'!N27</f>
        <v>0</v>
      </c>
      <c r="F28">
        <v>550</v>
      </c>
      <c r="G28" s="43">
        <f t="shared" si="0"/>
        <v>0</v>
      </c>
    </row>
    <row r="29" spans="1:7" x14ac:dyDescent="0.25">
      <c r="A29" s="6" t="s">
        <v>198</v>
      </c>
      <c r="B29" t="str">
        <f>'Light modules'!O9</f>
        <v>SAL.1016</v>
      </c>
      <c r="C29" t="s">
        <v>366</v>
      </c>
      <c r="D29" t="s">
        <v>123</v>
      </c>
      <c r="E29" s="2">
        <f>'Light modules'!O27</f>
        <v>0</v>
      </c>
      <c r="F29">
        <v>350</v>
      </c>
      <c r="G29" s="43">
        <f t="shared" ref="G29" si="4">E29*F29</f>
        <v>0</v>
      </c>
    </row>
    <row r="30" spans="1:7" x14ac:dyDescent="0.25">
      <c r="A30" s="6" t="s">
        <v>198</v>
      </c>
      <c r="B30" t="str">
        <f>'Light modules'!P9</f>
        <v>SAL.1032</v>
      </c>
      <c r="C30" t="s">
        <v>367</v>
      </c>
      <c r="D30" t="s">
        <v>123</v>
      </c>
      <c r="E30" s="2">
        <f>'Light modules'!P27</f>
        <v>0</v>
      </c>
      <c r="F30">
        <v>560</v>
      </c>
      <c r="G30" s="43">
        <f t="shared" ref="G30:G38" si="5">E30*F30</f>
        <v>0</v>
      </c>
    </row>
    <row r="31" spans="1:7" x14ac:dyDescent="0.25">
      <c r="A31" s="6" t="s">
        <v>198</v>
      </c>
      <c r="B31" t="str">
        <f>'Light modules'!Q9</f>
        <v>SAL.1064</v>
      </c>
      <c r="C31" t="s">
        <v>368</v>
      </c>
      <c r="D31" t="s">
        <v>123</v>
      </c>
      <c r="E31" s="2">
        <f>'Light modules'!Q27</f>
        <v>0</v>
      </c>
      <c r="F31">
        <v>850</v>
      </c>
      <c r="G31" s="43">
        <f t="shared" si="5"/>
        <v>0</v>
      </c>
    </row>
    <row r="32" spans="1:7" x14ac:dyDescent="0.25">
      <c r="A32" s="6" t="s">
        <v>198</v>
      </c>
      <c r="B32" t="str">
        <f>'Light modules'!R9</f>
        <v>PS.SALVADOR</v>
      </c>
      <c r="C32" t="s">
        <v>372</v>
      </c>
      <c r="D32" t="s">
        <v>123</v>
      </c>
      <c r="E32" s="2">
        <f>'Light modules'!R27</f>
        <v>0</v>
      </c>
      <c r="F32">
        <v>180</v>
      </c>
      <c r="G32" s="43">
        <f t="shared" si="5"/>
        <v>0</v>
      </c>
    </row>
    <row r="33" spans="1:7" x14ac:dyDescent="0.25">
      <c r="A33" s="6" t="s">
        <v>198</v>
      </c>
      <c r="B33" s="6">
        <f>'Light modules'!S9</f>
        <v>960020066</v>
      </c>
      <c r="C33" t="s">
        <v>373</v>
      </c>
      <c r="D33" t="s">
        <v>123</v>
      </c>
      <c r="E33" s="2">
        <f>'Light modules'!S27</f>
        <v>0</v>
      </c>
      <c r="F33">
        <v>100</v>
      </c>
      <c r="G33" s="43">
        <f t="shared" si="5"/>
        <v>0</v>
      </c>
    </row>
    <row r="34" spans="1:7" x14ac:dyDescent="0.25">
      <c r="A34" s="6" t="s">
        <v>198</v>
      </c>
      <c r="B34" t="str">
        <f>'Light modules'!T9</f>
        <v>SAL 2016</v>
      </c>
      <c r="C34" t="s">
        <v>369</v>
      </c>
      <c r="D34" t="s">
        <v>123</v>
      </c>
      <c r="E34" s="2">
        <f>'Light modules'!T27</f>
        <v>0</v>
      </c>
      <c r="F34">
        <v>380</v>
      </c>
      <c r="G34" s="43">
        <f t="shared" si="5"/>
        <v>0</v>
      </c>
    </row>
    <row r="35" spans="1:7" x14ac:dyDescent="0.25">
      <c r="A35" s="6" t="s">
        <v>198</v>
      </c>
      <c r="B35" t="str">
        <f>'Light modules'!U9</f>
        <v>SAL 2032</v>
      </c>
      <c r="C35" t="s">
        <v>370</v>
      </c>
      <c r="D35" t="s">
        <v>123</v>
      </c>
      <c r="E35" s="2">
        <f>'Light modules'!U27</f>
        <v>0</v>
      </c>
      <c r="F35">
        <v>600</v>
      </c>
      <c r="G35" s="43">
        <f t="shared" si="5"/>
        <v>0</v>
      </c>
    </row>
    <row r="36" spans="1:7" x14ac:dyDescent="0.25">
      <c r="A36" s="6" t="s">
        <v>198</v>
      </c>
      <c r="B36" t="str">
        <f>'Light modules'!V9</f>
        <v>SAL 2064</v>
      </c>
      <c r="C36" t="s">
        <v>371</v>
      </c>
      <c r="D36" t="s">
        <v>123</v>
      </c>
      <c r="E36" s="2">
        <f>'Light modules'!V27</f>
        <v>0</v>
      </c>
      <c r="F36">
        <v>880</v>
      </c>
      <c r="G36" s="43">
        <f t="shared" si="5"/>
        <v>0</v>
      </c>
    </row>
    <row r="37" spans="1:7" x14ac:dyDescent="0.25">
      <c r="A37" s="6" t="s">
        <v>198</v>
      </c>
      <c r="B37" t="str">
        <f>'Light modules'!W9</f>
        <v>DALI.480+</v>
      </c>
      <c r="C37" t="s">
        <v>374</v>
      </c>
      <c r="D37" t="s">
        <v>123</v>
      </c>
      <c r="E37" s="2">
        <f>'Light modules'!W27</f>
        <v>0</v>
      </c>
      <c r="F37">
        <v>205</v>
      </c>
      <c r="G37" s="43">
        <f t="shared" si="5"/>
        <v>0</v>
      </c>
    </row>
    <row r="38" spans="1:7" x14ac:dyDescent="0.25">
      <c r="A38" s="6" t="s">
        <v>198</v>
      </c>
      <c r="B38" t="str">
        <f>'Light modules'!X9</f>
        <v>DALI.DOSE+</v>
      </c>
      <c r="C38" t="s">
        <v>375</v>
      </c>
      <c r="D38" t="s">
        <v>123</v>
      </c>
      <c r="E38" s="2">
        <f>'Light modules'!X27</f>
        <v>0</v>
      </c>
      <c r="F38">
        <v>270</v>
      </c>
      <c r="G38" s="43">
        <f t="shared" si="5"/>
        <v>0</v>
      </c>
    </row>
    <row r="39" spans="1:7" x14ac:dyDescent="0.25">
      <c r="A39" s="6" t="s">
        <v>198</v>
      </c>
      <c r="B39" t="str">
        <f>'Light modules'!Y9</f>
        <v>CBU-ASD</v>
      </c>
      <c r="C39" t="s">
        <v>130</v>
      </c>
      <c r="D39" t="s">
        <v>123</v>
      </c>
      <c r="E39" s="2">
        <f>'Light modules'!Y27</f>
        <v>0</v>
      </c>
      <c r="F39">
        <v>100</v>
      </c>
      <c r="G39" s="43">
        <f t="shared" ref="G39:G43" si="6">E39*F39</f>
        <v>0</v>
      </c>
    </row>
    <row r="40" spans="1:7" x14ac:dyDescent="0.25">
      <c r="A40" s="6" t="s">
        <v>198</v>
      </c>
      <c r="B40" t="s">
        <v>55</v>
      </c>
      <c r="C40" t="s">
        <v>131</v>
      </c>
      <c r="D40" t="s">
        <v>123</v>
      </c>
      <c r="E40" s="2">
        <f>'Light modules'!Z27</f>
        <v>0</v>
      </c>
      <c r="F40">
        <v>100</v>
      </c>
      <c r="G40" s="43">
        <f t="shared" si="6"/>
        <v>0</v>
      </c>
    </row>
    <row r="41" spans="1:7" x14ac:dyDescent="0.25">
      <c r="A41" s="6" t="s">
        <v>198</v>
      </c>
      <c r="B41" t="str">
        <f>'Light modules'!AA9</f>
        <v>CBU-PWM4</v>
      </c>
      <c r="C41" t="s">
        <v>57</v>
      </c>
      <c r="D41" t="s">
        <v>123</v>
      </c>
      <c r="E41" s="2">
        <f>'Light modules'!AA27</f>
        <v>0</v>
      </c>
      <c r="F41">
        <v>120</v>
      </c>
      <c r="G41" s="43">
        <f t="shared" ref="G41" si="7">E41*F41</f>
        <v>0</v>
      </c>
    </row>
    <row r="42" spans="1:7" x14ac:dyDescent="0.25">
      <c r="A42" s="6" t="s">
        <v>198</v>
      </c>
      <c r="B42" t="str">
        <f>'Light modules'!AB9</f>
        <v>PWM.1.2.BT.IW</v>
      </c>
      <c r="C42" t="s">
        <v>132</v>
      </c>
      <c r="D42" t="s">
        <v>123</v>
      </c>
      <c r="E42" s="2">
        <f>'Light modules'!AB27</f>
        <v>0</v>
      </c>
      <c r="F42">
        <v>100</v>
      </c>
      <c r="G42" s="43">
        <f t="shared" si="6"/>
        <v>0</v>
      </c>
    </row>
    <row r="43" spans="1:7" x14ac:dyDescent="0.25">
      <c r="A43" s="6" t="s">
        <v>198</v>
      </c>
      <c r="B43" t="str">
        <f>'Light modules'!AC9</f>
        <v>PWM.4.12-24+</v>
      </c>
      <c r="C43" t="s">
        <v>364</v>
      </c>
      <c r="D43" t="s">
        <v>123</v>
      </c>
      <c r="E43" s="2">
        <f>'Light modules'!AC27</f>
        <v>0</v>
      </c>
      <c r="F43">
        <v>140</v>
      </c>
      <c r="G43" s="43">
        <f t="shared" si="6"/>
        <v>0</v>
      </c>
    </row>
    <row r="44" spans="1:7" x14ac:dyDescent="0.25">
      <c r="A44" s="6" t="s">
        <v>198</v>
      </c>
      <c r="B44" t="str">
        <f>'Light modules'!AD9</f>
        <v>PWM5+</v>
      </c>
      <c r="C44" t="s">
        <v>363</v>
      </c>
      <c r="D44" t="s">
        <v>123</v>
      </c>
      <c r="E44" s="2">
        <f>'Light modules'!AD27</f>
        <v>0</v>
      </c>
      <c r="F44">
        <v>160</v>
      </c>
      <c r="G44" s="43">
        <f t="shared" ref="G44" si="8">E44*F44</f>
        <v>0</v>
      </c>
    </row>
    <row r="45" spans="1:7" ht="5.0999999999999996" customHeight="1" x14ac:dyDescent="0.25">
      <c r="D45"/>
      <c r="F45"/>
      <c r="G45" s="43"/>
    </row>
    <row r="46" spans="1:7" ht="18.75" x14ac:dyDescent="0.3">
      <c r="A46" s="9" t="str">
        <f>Element!C6</f>
        <v>LIGA.AIR / Element</v>
      </c>
      <c r="D46"/>
      <c r="F46"/>
    </row>
    <row r="47" spans="1:7" x14ac:dyDescent="0.25">
      <c r="A47" s="6" t="s">
        <v>198</v>
      </c>
      <c r="B47" t="str">
        <f>Element!C8</f>
        <v>REL.240</v>
      </c>
      <c r="C47" t="s">
        <v>133</v>
      </c>
      <c r="D47" s="2" t="s">
        <v>123</v>
      </c>
      <c r="E47" s="2">
        <f>Element!C26</f>
        <v>0</v>
      </c>
      <c r="F47" s="7">
        <v>122</v>
      </c>
      <c r="G47" s="43">
        <f t="shared" ref="G47:G55" si="9">E47*F47</f>
        <v>0</v>
      </c>
    </row>
    <row r="48" spans="1:7" x14ac:dyDescent="0.25">
      <c r="A48" s="6" t="s">
        <v>198</v>
      </c>
      <c r="B48" t="str">
        <f>Element!D8</f>
        <v>OD.2REL240+</v>
      </c>
      <c r="C48" t="s">
        <v>286</v>
      </c>
      <c r="D48" s="2" t="s">
        <v>123</v>
      </c>
      <c r="E48" s="2">
        <f>Element!D26</f>
        <v>0</v>
      </c>
      <c r="F48" s="7">
        <v>200</v>
      </c>
      <c r="G48" s="43">
        <f t="shared" ref="G48" si="10">E48*F48</f>
        <v>0</v>
      </c>
    </row>
    <row r="49" spans="1:7" x14ac:dyDescent="0.25">
      <c r="A49" s="6" t="s">
        <v>198</v>
      </c>
      <c r="B49" t="str">
        <f>Element!E8</f>
        <v>REL.4T.240</v>
      </c>
      <c r="C49" t="s">
        <v>134</v>
      </c>
      <c r="D49" s="2" t="s">
        <v>123</v>
      </c>
      <c r="E49" s="2">
        <f>Element!E26</f>
        <v>0</v>
      </c>
      <c r="F49" s="7">
        <v>160</v>
      </c>
      <c r="G49" s="43">
        <f t="shared" ref="G49" si="11">E49*F49</f>
        <v>0</v>
      </c>
    </row>
    <row r="50" spans="1:7" x14ac:dyDescent="0.25">
      <c r="A50" s="6" t="s">
        <v>198</v>
      </c>
      <c r="B50" t="str">
        <f>Element!F8</f>
        <v>2.REL.240</v>
      </c>
      <c r="C50" t="s">
        <v>135</v>
      </c>
      <c r="D50" s="2" t="s">
        <v>123</v>
      </c>
      <c r="E50" s="2">
        <f>Element!F26</f>
        <v>0</v>
      </c>
      <c r="F50" s="7">
        <v>160</v>
      </c>
      <c r="G50" s="43">
        <f t="shared" si="9"/>
        <v>0</v>
      </c>
    </row>
    <row r="51" spans="1:7" x14ac:dyDescent="0.25">
      <c r="A51" s="6" t="s">
        <v>198</v>
      </c>
      <c r="B51" t="str">
        <f>Element!G8</f>
        <v>REL.240.TKW</v>
      </c>
      <c r="C51" t="s">
        <v>326</v>
      </c>
      <c r="D51" s="2" t="s">
        <v>123</v>
      </c>
      <c r="E51" s="2">
        <f>Element!G26</f>
        <v>0</v>
      </c>
      <c r="F51" s="7">
        <v>125</v>
      </c>
      <c r="G51" s="43">
        <f t="shared" si="9"/>
        <v>0</v>
      </c>
    </row>
    <row r="52" spans="1:7" x14ac:dyDescent="0.25">
      <c r="A52" s="6" t="s">
        <v>198</v>
      </c>
      <c r="B52" t="str">
        <f>Element!H8</f>
        <v>REL.240.TKS</v>
      </c>
      <c r="C52" t="s">
        <v>327</v>
      </c>
      <c r="D52" s="2" t="s">
        <v>123</v>
      </c>
      <c r="E52" s="2">
        <f>Element!H26</f>
        <v>0</v>
      </c>
      <c r="F52" s="7">
        <v>125</v>
      </c>
      <c r="G52" s="43">
        <f t="shared" si="9"/>
        <v>0</v>
      </c>
    </row>
    <row r="53" spans="1:7" x14ac:dyDescent="0.25">
      <c r="A53" s="6" t="s">
        <v>198</v>
      </c>
      <c r="B53" t="str">
        <f>Element!I8</f>
        <v>REP.240.EURO</v>
      </c>
      <c r="C53" t="s">
        <v>136</v>
      </c>
      <c r="D53" s="2" t="s">
        <v>123</v>
      </c>
      <c r="E53" s="2">
        <f>Element!I26</f>
        <v>0</v>
      </c>
      <c r="F53" s="7">
        <v>85</v>
      </c>
      <c r="G53" s="43">
        <f t="shared" si="9"/>
        <v>0</v>
      </c>
    </row>
    <row r="54" spans="1:7" x14ac:dyDescent="0.25">
      <c r="A54" s="6" t="s">
        <v>198</v>
      </c>
      <c r="B54" t="str">
        <f>Element!J8</f>
        <v>REP.BATT+</v>
      </c>
      <c r="C54" t="s">
        <v>376</v>
      </c>
      <c r="D54" s="2" t="s">
        <v>123</v>
      </c>
      <c r="E54" s="2">
        <f>Element!J26</f>
        <v>0</v>
      </c>
      <c r="F54" s="7">
        <v>130</v>
      </c>
      <c r="G54" s="43">
        <f t="shared" ref="G54" si="12">E54*F54</f>
        <v>0</v>
      </c>
    </row>
    <row r="55" spans="1:7" x14ac:dyDescent="0.25">
      <c r="A55" s="6" t="s">
        <v>198</v>
      </c>
      <c r="B55" t="str">
        <f>Element!K8</f>
        <v>REP.240</v>
      </c>
      <c r="C55" t="s">
        <v>25</v>
      </c>
      <c r="D55" s="2" t="s">
        <v>123</v>
      </c>
      <c r="E55" s="2">
        <f>Element!K26</f>
        <v>0</v>
      </c>
      <c r="F55" s="7">
        <v>85</v>
      </c>
      <c r="G55" s="43">
        <f t="shared" si="9"/>
        <v>0</v>
      </c>
    </row>
    <row r="56" spans="1:7" x14ac:dyDescent="0.25">
      <c r="A56" s="6" t="s">
        <v>198</v>
      </c>
      <c r="B56" t="str">
        <f>Element!L8</f>
        <v>OD.REP.240+</v>
      </c>
      <c r="C56" t="s">
        <v>301</v>
      </c>
      <c r="D56" s="2" t="s">
        <v>123</v>
      </c>
      <c r="E56" s="2">
        <f>Element!L26</f>
        <v>0</v>
      </c>
      <c r="F56" s="7">
        <v>190</v>
      </c>
      <c r="G56" s="43">
        <f t="shared" ref="G56" si="13">E56*F56</f>
        <v>0</v>
      </c>
    </row>
    <row r="57" spans="1:7" x14ac:dyDescent="0.25">
      <c r="A57" s="6" t="s">
        <v>198</v>
      </c>
      <c r="B57" t="str">
        <f>Element!M8</f>
        <v>REP SOLAR</v>
      </c>
      <c r="C57" t="s">
        <v>120</v>
      </c>
      <c r="D57" s="2" t="s">
        <v>123</v>
      </c>
      <c r="E57" s="2">
        <f>Element!M26</f>
        <v>0</v>
      </c>
      <c r="F57" s="7">
        <v>430</v>
      </c>
      <c r="G57" s="43">
        <f t="shared" ref="G57" si="14">E57*F57</f>
        <v>0</v>
      </c>
    </row>
    <row r="58" spans="1:7" x14ac:dyDescent="0.25">
      <c r="A58" s="6" t="s">
        <v>198</v>
      </c>
      <c r="B58" t="str">
        <f>Element!N8</f>
        <v>STO.REL+2T</v>
      </c>
      <c r="C58" t="s">
        <v>137</v>
      </c>
      <c r="D58" s="2" t="s">
        <v>123</v>
      </c>
      <c r="E58" s="2">
        <f>Element!N26</f>
        <v>0</v>
      </c>
      <c r="F58" s="7">
        <v>190</v>
      </c>
      <c r="G58" s="43">
        <f t="shared" ref="G58:G62" si="15">E58*F58</f>
        <v>0</v>
      </c>
    </row>
    <row r="59" spans="1:7" x14ac:dyDescent="0.25">
      <c r="A59" s="6" t="s">
        <v>198</v>
      </c>
      <c r="B59" t="str">
        <f>Element!O8</f>
        <v>STO.REL.240</v>
      </c>
      <c r="C59" t="s">
        <v>138</v>
      </c>
      <c r="D59" s="2" t="s">
        <v>123</v>
      </c>
      <c r="E59" s="2">
        <f>Element!P26</f>
        <v>0</v>
      </c>
      <c r="F59" s="7">
        <v>190</v>
      </c>
      <c r="G59" s="43">
        <f t="shared" si="15"/>
        <v>0</v>
      </c>
    </row>
    <row r="60" spans="1:7" x14ac:dyDescent="0.25">
      <c r="A60" s="6" t="s">
        <v>198</v>
      </c>
      <c r="B60" t="str">
        <f>Element!P8</f>
        <v>4 STOREL+8T</v>
      </c>
      <c r="C60" t="s">
        <v>139</v>
      </c>
      <c r="D60" s="2" t="s">
        <v>123</v>
      </c>
      <c r="E60" s="2">
        <f>Element!P26</f>
        <v>0</v>
      </c>
      <c r="F60" s="7">
        <v>550</v>
      </c>
      <c r="G60" s="43">
        <f t="shared" ref="G60" si="16">E60*F60</f>
        <v>0</v>
      </c>
    </row>
    <row r="61" spans="1:7" x14ac:dyDescent="0.25">
      <c r="A61" s="6" t="s">
        <v>198</v>
      </c>
      <c r="B61" t="str">
        <f>Element!Q8</f>
        <v>2X4REL.4.T.240</v>
      </c>
      <c r="C61" t="s">
        <v>289</v>
      </c>
      <c r="D61" s="2" t="s">
        <v>123</v>
      </c>
      <c r="E61" s="2">
        <f>Element!Q26</f>
        <v>0</v>
      </c>
      <c r="F61" s="7">
        <v>410</v>
      </c>
      <c r="G61" s="43">
        <f t="shared" ref="G61" si="17">E61*F61</f>
        <v>0</v>
      </c>
    </row>
    <row r="62" spans="1:7" x14ac:dyDescent="0.25">
      <c r="A62" s="6" t="s">
        <v>198</v>
      </c>
      <c r="B62" t="str">
        <f>Element!R8</f>
        <v>3x2REL.3T</v>
      </c>
      <c r="C62" t="s">
        <v>290</v>
      </c>
      <c r="D62" s="2" t="s">
        <v>123</v>
      </c>
      <c r="E62" s="2">
        <f>Element!S26</f>
        <v>0</v>
      </c>
      <c r="F62" s="7">
        <v>440</v>
      </c>
      <c r="G62" s="43">
        <f t="shared" si="15"/>
        <v>0</v>
      </c>
    </row>
    <row r="63" spans="1:7" x14ac:dyDescent="0.25">
      <c r="A63" s="6" t="s">
        <v>198</v>
      </c>
      <c r="B63" t="str">
        <f>Element!S8</f>
        <v>8.REL.240</v>
      </c>
      <c r="C63" t="s">
        <v>291</v>
      </c>
      <c r="D63" s="2" t="s">
        <v>123</v>
      </c>
      <c r="E63" s="2">
        <f>Element!R26</f>
        <v>0</v>
      </c>
      <c r="F63" s="7">
        <v>340</v>
      </c>
      <c r="G63" s="43">
        <f t="shared" ref="G63" si="18">E63*F63</f>
        <v>0</v>
      </c>
    </row>
    <row r="64" spans="1:7" ht="5.0999999999999996" customHeight="1" x14ac:dyDescent="0.25">
      <c r="F64" s="7"/>
    </row>
    <row r="65" spans="1:7" ht="18.75" x14ac:dyDescent="0.3">
      <c r="A65" s="9" t="str">
        <f>Sensors!C7</f>
        <v>LIGA.AIR / Sensors</v>
      </c>
      <c r="F65" s="7"/>
    </row>
    <row r="66" spans="1:7" x14ac:dyDescent="0.25">
      <c r="A66" s="6" t="s">
        <v>198</v>
      </c>
      <c r="B66" t="str">
        <f>Sensors!C9</f>
        <v>SP.W</v>
      </c>
      <c r="C66" t="s">
        <v>140</v>
      </c>
      <c r="D66" s="2" t="s">
        <v>123</v>
      </c>
      <c r="E66" s="2">
        <f>Sensors!C27</f>
        <v>0</v>
      </c>
      <c r="F66" s="7">
        <v>154</v>
      </c>
      <c r="G66" s="43">
        <f t="shared" ref="G66:G80" si="19">E66*F66</f>
        <v>0</v>
      </c>
    </row>
    <row r="67" spans="1:7" x14ac:dyDescent="0.25">
      <c r="A67" s="6" t="s">
        <v>198</v>
      </c>
      <c r="B67" t="str">
        <f>Sensors!F9</f>
        <v>SP.BAT.W</v>
      </c>
      <c r="C67" t="s">
        <v>141</v>
      </c>
      <c r="D67" s="2" t="s">
        <v>123</v>
      </c>
      <c r="E67" s="2">
        <f>Sensors!F27</f>
        <v>0</v>
      </c>
      <c r="F67" s="7">
        <v>165</v>
      </c>
      <c r="G67" s="43">
        <f>E67*F67</f>
        <v>0</v>
      </c>
    </row>
    <row r="68" spans="1:7" x14ac:dyDescent="0.25">
      <c r="A68" s="6" t="s">
        <v>14</v>
      </c>
      <c r="B68" t="s">
        <v>15</v>
      </c>
      <c r="C68" t="s">
        <v>142</v>
      </c>
      <c r="D68" s="2" t="s">
        <v>123</v>
      </c>
      <c r="E68" s="57"/>
      <c r="F68" s="7">
        <v>32</v>
      </c>
      <c r="G68" s="43">
        <f t="shared" si="19"/>
        <v>0</v>
      </c>
    </row>
    <row r="69" spans="1:7" x14ac:dyDescent="0.25">
      <c r="A69" s="6" t="s">
        <v>14</v>
      </c>
      <c r="B69" t="s">
        <v>18</v>
      </c>
      <c r="C69" t="s">
        <v>143</v>
      </c>
      <c r="D69" s="2" t="s">
        <v>123</v>
      </c>
      <c r="E69" s="57"/>
      <c r="F69" s="7">
        <v>28</v>
      </c>
      <c r="G69" s="43">
        <f t="shared" si="19"/>
        <v>0</v>
      </c>
    </row>
    <row r="70" spans="1:7" x14ac:dyDescent="0.25">
      <c r="A70" s="6" t="s">
        <v>198</v>
      </c>
      <c r="B70" t="str">
        <f>Sensors!D9</f>
        <v>SP.G</v>
      </c>
      <c r="C70" t="s">
        <v>144</v>
      </c>
      <c r="D70" s="2" t="s">
        <v>123</v>
      </c>
      <c r="E70" s="2">
        <f>Sensors!D27</f>
        <v>0</v>
      </c>
      <c r="F70" s="7">
        <v>154</v>
      </c>
      <c r="G70" s="43">
        <f t="shared" si="19"/>
        <v>0</v>
      </c>
    </row>
    <row r="71" spans="1:7" x14ac:dyDescent="0.25">
      <c r="A71" s="6" t="s">
        <v>198</v>
      </c>
      <c r="B71" t="str">
        <f>Element!H8</f>
        <v>REL.240.TKS</v>
      </c>
      <c r="C71" t="s">
        <v>145</v>
      </c>
      <c r="D71" s="2" t="s">
        <v>123</v>
      </c>
      <c r="E71" s="2">
        <f>Sensors!G27</f>
        <v>0</v>
      </c>
      <c r="F71" s="7">
        <v>165</v>
      </c>
      <c r="G71" s="43">
        <f>E71*F71</f>
        <v>0</v>
      </c>
    </row>
    <row r="72" spans="1:7" x14ac:dyDescent="0.25">
      <c r="A72" s="6" t="s">
        <v>14</v>
      </c>
      <c r="B72" t="s">
        <v>16</v>
      </c>
      <c r="C72" t="s">
        <v>147</v>
      </c>
      <c r="D72" s="2" t="s">
        <v>123</v>
      </c>
      <c r="E72" s="57"/>
      <c r="F72" s="7">
        <v>36</v>
      </c>
      <c r="G72" s="43">
        <f t="shared" si="19"/>
        <v>0</v>
      </c>
    </row>
    <row r="73" spans="1:7" x14ac:dyDescent="0.25">
      <c r="A73" s="6" t="s">
        <v>14</v>
      </c>
      <c r="B73" t="s">
        <v>19</v>
      </c>
      <c r="C73" t="s">
        <v>146</v>
      </c>
      <c r="D73" s="2" t="s">
        <v>123</v>
      </c>
      <c r="E73" s="57"/>
      <c r="F73" s="7">
        <v>28</v>
      </c>
      <c r="G73" s="43">
        <f t="shared" si="19"/>
        <v>0</v>
      </c>
    </row>
    <row r="74" spans="1:7" x14ac:dyDescent="0.25">
      <c r="A74" s="6" t="s">
        <v>198</v>
      </c>
      <c r="B74" t="str">
        <f>Sensors!E9</f>
        <v>SP.S</v>
      </c>
      <c r="C74" t="s">
        <v>148</v>
      </c>
      <c r="D74" s="2" t="s">
        <v>123</v>
      </c>
      <c r="E74" s="2">
        <f>Sensors!E27</f>
        <v>0</v>
      </c>
      <c r="F74" s="7">
        <v>154</v>
      </c>
      <c r="G74" s="43">
        <f t="shared" si="19"/>
        <v>0</v>
      </c>
    </row>
    <row r="75" spans="1:7" x14ac:dyDescent="0.25">
      <c r="A75" s="6" t="s">
        <v>198</v>
      </c>
      <c r="B75" t="str">
        <f>Sensors!H9</f>
        <v>SP.BAT.S</v>
      </c>
      <c r="C75" t="s">
        <v>149</v>
      </c>
      <c r="D75" s="2" t="s">
        <v>123</v>
      </c>
      <c r="E75" s="2">
        <f>Sensors!H27</f>
        <v>0</v>
      </c>
      <c r="F75" s="7">
        <v>165</v>
      </c>
      <c r="G75" s="43">
        <f>E75*F75</f>
        <v>0</v>
      </c>
    </row>
    <row r="76" spans="1:7" x14ac:dyDescent="0.25">
      <c r="A76" s="6" t="s">
        <v>14</v>
      </c>
      <c r="B76" t="s">
        <v>20</v>
      </c>
      <c r="C76" t="s">
        <v>150</v>
      </c>
      <c r="D76" s="2" t="s">
        <v>123</v>
      </c>
      <c r="E76" s="57"/>
      <c r="F76" s="7">
        <v>36</v>
      </c>
      <c r="G76" s="43">
        <f>E76*F76</f>
        <v>0</v>
      </c>
    </row>
    <row r="77" spans="1:7" x14ac:dyDescent="0.25">
      <c r="A77" s="6" t="s">
        <v>14</v>
      </c>
      <c r="B77" t="s">
        <v>17</v>
      </c>
      <c r="C77" t="s">
        <v>151</v>
      </c>
      <c r="D77" s="2" t="s">
        <v>123</v>
      </c>
      <c r="E77" s="57"/>
      <c r="F77" s="7">
        <v>28</v>
      </c>
      <c r="G77" s="43">
        <f t="shared" si="19"/>
        <v>0</v>
      </c>
    </row>
    <row r="78" spans="1:7" x14ac:dyDescent="0.25">
      <c r="A78" s="6" t="s">
        <v>198</v>
      </c>
      <c r="B78" t="str">
        <f>Sensors!I9</f>
        <v>SP.CUBE.W</v>
      </c>
      <c r="C78" t="s">
        <v>152</v>
      </c>
      <c r="D78" s="2" t="s">
        <v>123</v>
      </c>
      <c r="E78" s="2">
        <f>Sensors!I27</f>
        <v>0</v>
      </c>
      <c r="F78" s="7">
        <v>190</v>
      </c>
      <c r="G78" s="43">
        <f t="shared" si="19"/>
        <v>0</v>
      </c>
    </row>
    <row r="79" spans="1:7" x14ac:dyDescent="0.25">
      <c r="A79" s="6" t="s">
        <v>198</v>
      </c>
      <c r="B79" t="str">
        <f>Sensors!J9</f>
        <v>SP.CUBE.S</v>
      </c>
      <c r="C79" t="s">
        <v>153</v>
      </c>
      <c r="D79" s="2" t="s">
        <v>123</v>
      </c>
      <c r="E79" s="2">
        <f>Sensors!J27</f>
        <v>0</v>
      </c>
      <c r="F79" s="7">
        <v>190</v>
      </c>
      <c r="G79" s="43">
        <f t="shared" si="19"/>
        <v>0</v>
      </c>
    </row>
    <row r="80" spans="1:7" x14ac:dyDescent="0.25">
      <c r="A80" s="6" t="s">
        <v>198</v>
      </c>
      <c r="B80" t="str">
        <f>Sensors!K9</f>
        <v>SP.CUBE.AE</v>
      </c>
      <c r="C80" t="s">
        <v>154</v>
      </c>
      <c r="D80" s="2" t="s">
        <v>123</v>
      </c>
      <c r="E80" s="2">
        <f>Sensors!K27</f>
        <v>0</v>
      </c>
      <c r="F80" s="7">
        <v>200</v>
      </c>
      <c r="G80" s="43">
        <f t="shared" si="19"/>
        <v>0</v>
      </c>
    </row>
    <row r="81" spans="1:7" x14ac:dyDescent="0.25">
      <c r="A81" s="6" t="s">
        <v>198</v>
      </c>
      <c r="B81" t="str">
        <f>Sensors!L9</f>
        <v>CUBE.USB.W</v>
      </c>
      <c r="C81" t="s">
        <v>155</v>
      </c>
      <c r="D81" s="2" t="s">
        <v>123</v>
      </c>
      <c r="E81" s="2">
        <f>Sensors!L27</f>
        <v>0</v>
      </c>
      <c r="F81" s="7">
        <v>180</v>
      </c>
      <c r="G81" s="43">
        <f t="shared" ref="G81:G83" si="20">E81*F81</f>
        <v>0</v>
      </c>
    </row>
    <row r="82" spans="1:7" x14ac:dyDescent="0.25">
      <c r="A82" s="6" t="s">
        <v>198</v>
      </c>
      <c r="B82" t="str">
        <f>Sensors!M9</f>
        <v>CUBE.USB.S</v>
      </c>
      <c r="C82" t="s">
        <v>157</v>
      </c>
      <c r="D82" s="2" t="s">
        <v>123</v>
      </c>
      <c r="E82" s="2">
        <f>Sensors!M27</f>
        <v>0</v>
      </c>
      <c r="F82" s="7">
        <v>180</v>
      </c>
      <c r="G82" s="43">
        <f>E82*F82</f>
        <v>0</v>
      </c>
    </row>
    <row r="83" spans="1:7" x14ac:dyDescent="0.25">
      <c r="A83" s="6" t="s">
        <v>198</v>
      </c>
      <c r="B83" t="str">
        <f>Sensors!N9</f>
        <v>CUBE.USB.AE</v>
      </c>
      <c r="C83" t="s">
        <v>156</v>
      </c>
      <c r="D83" s="2" t="s">
        <v>123</v>
      </c>
      <c r="E83" s="2">
        <f>Sensors!N27</f>
        <v>0</v>
      </c>
      <c r="F83" s="7">
        <v>190</v>
      </c>
      <c r="G83" s="43">
        <f t="shared" si="20"/>
        <v>0</v>
      </c>
    </row>
    <row r="84" spans="1:7" x14ac:dyDescent="0.25">
      <c r="A84" s="6" t="str">
        <f>A83</f>
        <v>LIGA.AIR.</v>
      </c>
      <c r="B84" t="str">
        <f>Sensors!O9</f>
        <v>PS.USB.S</v>
      </c>
      <c r="C84" t="s">
        <v>158</v>
      </c>
      <c r="D84" s="2" t="s">
        <v>123</v>
      </c>
      <c r="E84" s="2">
        <f>Sensors!O27</f>
        <v>0</v>
      </c>
      <c r="F84" s="7">
        <v>24</v>
      </c>
      <c r="G84" s="43">
        <f t="shared" ref="G84" si="21">E84*F84</f>
        <v>0</v>
      </c>
    </row>
    <row r="85" spans="1:7" x14ac:dyDescent="0.25">
      <c r="A85" s="6" t="s">
        <v>198</v>
      </c>
      <c r="B85" t="str">
        <f>Sensors!P9</f>
        <v>SP.CUBE.H.E</v>
      </c>
      <c r="C85" t="s">
        <v>159</v>
      </c>
      <c r="D85" s="2" t="s">
        <v>123</v>
      </c>
      <c r="E85" s="2">
        <f>Sensors!P27</f>
        <v>0</v>
      </c>
      <c r="F85" s="7">
        <v>260</v>
      </c>
      <c r="G85" s="43">
        <f t="shared" ref="G85:G86" si="22">E85*F85</f>
        <v>0</v>
      </c>
    </row>
    <row r="86" spans="1:7" x14ac:dyDescent="0.25">
      <c r="A86" s="6" t="s">
        <v>198</v>
      </c>
      <c r="B86" t="str">
        <f>Sensors!Q9</f>
        <v>SP.CUBE.H.N</v>
      </c>
      <c r="C86" t="s">
        <v>160</v>
      </c>
      <c r="D86" s="2" t="s">
        <v>123</v>
      </c>
      <c r="E86" s="2">
        <f>Sensors!Q27</f>
        <v>0</v>
      </c>
      <c r="F86" s="7">
        <v>260</v>
      </c>
      <c r="G86" s="43">
        <f t="shared" si="22"/>
        <v>0</v>
      </c>
    </row>
    <row r="87" spans="1:7" x14ac:dyDescent="0.25">
      <c r="A87" s="6" t="s">
        <v>198</v>
      </c>
      <c r="B87" t="str">
        <f>Sensors!R9</f>
        <v>SP.ADA.W</v>
      </c>
      <c r="C87" t="s">
        <v>161</v>
      </c>
      <c r="D87" s="2" t="s">
        <v>123</v>
      </c>
      <c r="E87" s="2">
        <f>Sensors!R27</f>
        <v>0</v>
      </c>
      <c r="F87" s="7">
        <v>190</v>
      </c>
      <c r="G87" s="43">
        <f>E87*F87</f>
        <v>0</v>
      </c>
    </row>
    <row r="88" spans="1:7" x14ac:dyDescent="0.25">
      <c r="A88" s="6" t="s">
        <v>198</v>
      </c>
      <c r="B88" t="str">
        <f>Sensors!S9</f>
        <v>SP.ADA.G</v>
      </c>
      <c r="C88" t="s">
        <v>162</v>
      </c>
      <c r="D88" s="2" t="s">
        <v>123</v>
      </c>
      <c r="E88" s="2">
        <f>Sensors!S27</f>
        <v>0</v>
      </c>
      <c r="F88" s="7">
        <v>190</v>
      </c>
      <c r="G88" s="43">
        <f>E88*F88</f>
        <v>0</v>
      </c>
    </row>
    <row r="89" spans="1:7" x14ac:dyDescent="0.25">
      <c r="A89" s="6" t="s">
        <v>198</v>
      </c>
      <c r="B89" t="str">
        <f>Sensors!T9</f>
        <v>SP.ADA.S</v>
      </c>
      <c r="C89" t="s">
        <v>163</v>
      </c>
      <c r="D89" s="2" t="s">
        <v>123</v>
      </c>
      <c r="E89" s="2">
        <f>Sensors!T27</f>
        <v>0</v>
      </c>
      <c r="F89" s="7">
        <v>190</v>
      </c>
      <c r="G89" s="43">
        <f t="shared" ref="G89" si="23">E89*F89</f>
        <v>0</v>
      </c>
    </row>
    <row r="90" spans="1:7" ht="5.0999999999999996" customHeight="1" x14ac:dyDescent="0.25">
      <c r="A90" s="1"/>
      <c r="F90" s="7"/>
      <c r="G90" s="14" t="s">
        <v>1</v>
      </c>
    </row>
    <row r="91" spans="1:7" ht="18.75" x14ac:dyDescent="0.3">
      <c r="A91" s="9" t="str">
        <f>'Switch modules'!C6</f>
        <v>LIGA.AIR / Switch modules</v>
      </c>
      <c r="F91" s="7"/>
    </row>
    <row r="92" spans="1:7" x14ac:dyDescent="0.25">
      <c r="A92" s="6" t="s">
        <v>198</v>
      </c>
      <c r="B92" t="str">
        <f>'Switch modules'!C8</f>
        <v>TAST4.240+</v>
      </c>
      <c r="C92" t="s">
        <v>164</v>
      </c>
      <c r="D92" s="2" t="s">
        <v>123</v>
      </c>
      <c r="E92" s="2">
        <f>'Switch modules'!C26</f>
        <v>0</v>
      </c>
      <c r="F92" s="14">
        <v>150</v>
      </c>
      <c r="G92" s="43">
        <f t="shared" ref="G92:G108" si="24">E92*F92</f>
        <v>0</v>
      </c>
    </row>
    <row r="93" spans="1:7" x14ac:dyDescent="0.25">
      <c r="A93" s="6" t="s">
        <v>198</v>
      </c>
      <c r="B93" t="str">
        <f>'Switch modules'!D8</f>
        <v>TAST8.240+</v>
      </c>
      <c r="C93" t="s">
        <v>165</v>
      </c>
      <c r="D93" s="2" t="s">
        <v>123</v>
      </c>
      <c r="E93" s="2">
        <f>'Switch modules'!D26</f>
        <v>0</v>
      </c>
      <c r="F93" s="14">
        <v>190</v>
      </c>
      <c r="G93" s="43">
        <f t="shared" ref="G93" si="25">E93*F93</f>
        <v>0</v>
      </c>
    </row>
    <row r="94" spans="1:7" x14ac:dyDescent="0.25">
      <c r="A94" s="6" t="s">
        <v>198</v>
      </c>
      <c r="B94" t="str">
        <f>'Switch modules'!E8</f>
        <v>8T.BATT</v>
      </c>
      <c r="C94" t="s">
        <v>382</v>
      </c>
      <c r="D94" s="2" t="s">
        <v>123</v>
      </c>
      <c r="E94" s="2">
        <f>'Switch modules'!E26</f>
        <v>0</v>
      </c>
      <c r="F94" s="14">
        <v>190</v>
      </c>
      <c r="G94" s="43">
        <f t="shared" ref="G94" si="26">E94*F94</f>
        <v>0</v>
      </c>
    </row>
    <row r="95" spans="1:7" x14ac:dyDescent="0.25">
      <c r="A95" s="6" t="s">
        <v>198</v>
      </c>
      <c r="B95" t="str">
        <f>'Switch modules'!F8</f>
        <v>OD.T2.240</v>
      </c>
      <c r="C95" t="s">
        <v>294</v>
      </c>
      <c r="D95" s="2" t="s">
        <v>123</v>
      </c>
      <c r="E95" s="2">
        <f>'Switch modules'!F26</f>
        <v>0</v>
      </c>
      <c r="F95" s="14">
        <v>200</v>
      </c>
      <c r="G95" s="43">
        <f t="shared" ref="G95" si="27">E95*F95</f>
        <v>0</v>
      </c>
    </row>
    <row r="96" spans="1:7" x14ac:dyDescent="0.25">
      <c r="A96" s="6" t="s">
        <v>198</v>
      </c>
      <c r="B96" t="str">
        <f>'Switch modules'!G8</f>
        <v>SM.BAT.W</v>
      </c>
      <c r="C96" t="s">
        <v>166</v>
      </c>
      <c r="D96" s="2" t="s">
        <v>123</v>
      </c>
      <c r="E96" s="2">
        <f>'Switch modules'!G26</f>
        <v>0</v>
      </c>
      <c r="F96" s="14">
        <v>125</v>
      </c>
      <c r="G96" s="43">
        <f t="shared" ref="G96:G97" si="28">E96*F96</f>
        <v>0</v>
      </c>
    </row>
    <row r="97" spans="1:7" x14ac:dyDescent="0.25">
      <c r="A97" s="6" t="s">
        <v>198</v>
      </c>
      <c r="B97" t="str">
        <f>'Switch modules'!H8</f>
        <v>SM.BAT.S</v>
      </c>
      <c r="C97" t="s">
        <v>167</v>
      </c>
      <c r="D97" s="2" t="s">
        <v>123</v>
      </c>
      <c r="E97" s="2">
        <f>'Switch modules'!I26</f>
        <v>0</v>
      </c>
      <c r="F97" s="14">
        <v>125</v>
      </c>
      <c r="G97" s="43">
        <f t="shared" si="28"/>
        <v>0</v>
      </c>
    </row>
    <row r="98" spans="1:7" x14ac:dyDescent="0.25">
      <c r="A98" s="6" t="s">
        <v>198</v>
      </c>
      <c r="B98" t="str">
        <f>'Switch modules'!I8</f>
        <v>SV.BAT.W</v>
      </c>
      <c r="C98" t="s">
        <v>168</v>
      </c>
      <c r="D98" s="2" t="s">
        <v>123</v>
      </c>
      <c r="E98" s="2">
        <f>'Switch modules'!J26</f>
        <v>0</v>
      </c>
      <c r="F98" s="14">
        <v>125</v>
      </c>
      <c r="G98" s="43">
        <f t="shared" ref="G98:G99" si="29">E98*F98</f>
        <v>0</v>
      </c>
    </row>
    <row r="99" spans="1:7" x14ac:dyDescent="0.25">
      <c r="A99" s="6" t="s">
        <v>198</v>
      </c>
      <c r="B99" t="str">
        <f>'Switch modules'!J8</f>
        <v>SV.BAT.S</v>
      </c>
      <c r="C99" t="s">
        <v>169</v>
      </c>
      <c r="D99" s="2" t="s">
        <v>123</v>
      </c>
      <c r="E99" s="2">
        <f>'Switch modules'!J26</f>
        <v>0</v>
      </c>
      <c r="F99" s="14">
        <v>125</v>
      </c>
      <c r="G99" s="43">
        <f t="shared" si="29"/>
        <v>0</v>
      </c>
    </row>
    <row r="100" spans="1:7" x14ac:dyDescent="0.25">
      <c r="A100" s="6" t="s">
        <v>198</v>
      </c>
      <c r="B100" t="str">
        <f>'Switch modules'!K8</f>
        <v>TOUCH.60</v>
      </c>
      <c r="C100" t="s">
        <v>321</v>
      </c>
      <c r="D100" s="2" t="s">
        <v>123</v>
      </c>
      <c r="E100" s="2">
        <f>'Switch modules'!K26</f>
        <v>0</v>
      </c>
      <c r="F100" s="14">
        <v>320</v>
      </c>
      <c r="G100" s="43">
        <f t="shared" ref="G100:G101" si="30">E100*F100</f>
        <v>0</v>
      </c>
    </row>
    <row r="101" spans="1:7" x14ac:dyDescent="0.25">
      <c r="A101" s="6" t="s">
        <v>198</v>
      </c>
      <c r="B101" t="str">
        <f>'Switch modules'!L8</f>
        <v>TOUCH.55</v>
      </c>
      <c r="C101" t="s">
        <v>322</v>
      </c>
      <c r="D101" s="2" t="s">
        <v>123</v>
      </c>
      <c r="E101" s="2">
        <f>'Switch modules'!L26</f>
        <v>0</v>
      </c>
      <c r="F101" s="14">
        <v>320</v>
      </c>
      <c r="G101" s="43">
        <f t="shared" si="30"/>
        <v>0</v>
      </c>
    </row>
    <row r="102" spans="1:7" x14ac:dyDescent="0.25">
      <c r="A102" s="6" t="s">
        <v>198</v>
      </c>
      <c r="B102" s="6">
        <f>'Switch modules'!M8</f>
        <v>374740000</v>
      </c>
      <c r="C102" s="35" t="s">
        <v>170</v>
      </c>
      <c r="D102" s="2" t="s">
        <v>123</v>
      </c>
      <c r="E102" s="2">
        <f>'Switch modules'!M26</f>
        <v>0</v>
      </c>
      <c r="F102" s="14">
        <v>140</v>
      </c>
      <c r="G102" s="43">
        <f t="shared" ref="G102:G103" si="31">E102*F102</f>
        <v>0</v>
      </c>
    </row>
    <row r="103" spans="1:7" x14ac:dyDescent="0.25">
      <c r="A103" s="6" t="s">
        <v>198</v>
      </c>
      <c r="B103" s="6">
        <f>'Switch modules'!N8</f>
        <v>374750000</v>
      </c>
      <c r="C103" s="35" t="s">
        <v>171</v>
      </c>
      <c r="D103" s="2" t="s">
        <v>123</v>
      </c>
      <c r="E103" s="2">
        <f>'Switch modules'!N26</f>
        <v>0</v>
      </c>
      <c r="F103" s="14">
        <v>150</v>
      </c>
      <c r="G103" s="43">
        <f t="shared" si="31"/>
        <v>0</v>
      </c>
    </row>
    <row r="104" spans="1:7" x14ac:dyDescent="0.25">
      <c r="A104" s="6" t="s">
        <v>198</v>
      </c>
      <c r="B104" t="str">
        <f>'Switch modules'!O8</f>
        <v>FERB.S</v>
      </c>
      <c r="C104" t="s">
        <v>172</v>
      </c>
      <c r="D104" s="2" t="s">
        <v>123</v>
      </c>
      <c r="E104" s="2">
        <f>'Switch modules'!O26</f>
        <v>0</v>
      </c>
      <c r="F104" s="14">
        <v>150</v>
      </c>
      <c r="G104" s="43">
        <f>E104*F104</f>
        <v>0</v>
      </c>
    </row>
    <row r="105" spans="1:7" x14ac:dyDescent="0.25">
      <c r="A105" s="6" t="s">
        <v>198</v>
      </c>
      <c r="B105" t="str">
        <f>'Switch modules'!P8</f>
        <v>BAT.TAST.W</v>
      </c>
      <c r="C105" t="s">
        <v>173</v>
      </c>
      <c r="D105" s="2" t="s">
        <v>123</v>
      </c>
      <c r="E105" s="2">
        <f>'Switch modules'!P26</f>
        <v>0</v>
      </c>
      <c r="F105" s="14">
        <v>190</v>
      </c>
      <c r="G105" s="43">
        <f t="shared" si="24"/>
        <v>0</v>
      </c>
    </row>
    <row r="106" spans="1:7" x14ac:dyDescent="0.25">
      <c r="A106" s="6" t="s">
        <v>198</v>
      </c>
      <c r="B106" t="str">
        <f>'Switch modules'!$Q$8</f>
        <v>BAT.TAST.S</v>
      </c>
      <c r="C106" t="s">
        <v>174</v>
      </c>
      <c r="D106" s="2" t="s">
        <v>123</v>
      </c>
      <c r="E106" s="2">
        <f>'Switch modules'!Q26</f>
        <v>0</v>
      </c>
      <c r="F106" s="14">
        <v>190</v>
      </c>
      <c r="G106" s="43">
        <f t="shared" ref="G106:G107" si="32">E106*F106</f>
        <v>0</v>
      </c>
    </row>
    <row r="107" spans="1:7" x14ac:dyDescent="0.25">
      <c r="A107" s="6" t="s">
        <v>198</v>
      </c>
      <c r="B107" t="str">
        <f>'Switch modules'!$R$8</f>
        <v>WRD.24+</v>
      </c>
      <c r="C107" t="s">
        <v>297</v>
      </c>
      <c r="D107" s="2" t="s">
        <v>123</v>
      </c>
      <c r="E107" s="2">
        <f>'Switch modules'!R26</f>
        <v>0</v>
      </c>
      <c r="F107" s="14">
        <v>700</v>
      </c>
      <c r="G107" s="43">
        <f t="shared" si="32"/>
        <v>0</v>
      </c>
    </row>
    <row r="108" spans="1:7" x14ac:dyDescent="0.25">
      <c r="A108" s="6" t="s">
        <v>198</v>
      </c>
      <c r="B108" t="str">
        <f>'Switch modules'!S8</f>
        <v>WRD.PS.240</v>
      </c>
      <c r="C108" t="s">
        <v>174</v>
      </c>
      <c r="D108" s="2" t="s">
        <v>123</v>
      </c>
      <c r="E108" s="2">
        <f>'Switch modules'!S26</f>
        <v>0</v>
      </c>
      <c r="F108" s="14">
        <v>130</v>
      </c>
      <c r="G108" s="43">
        <f t="shared" si="24"/>
        <v>0</v>
      </c>
    </row>
    <row r="110" spans="1:7" ht="5.0999999999999996" customHeight="1" x14ac:dyDescent="0.25">
      <c r="F110" s="7"/>
    </row>
    <row r="111" spans="1:7" ht="18.75" x14ac:dyDescent="0.3">
      <c r="A111" s="9" t="s">
        <v>199</v>
      </c>
      <c r="F111" s="7"/>
    </row>
    <row r="112" spans="1:7" x14ac:dyDescent="0.25">
      <c r="A112" s="6" t="s">
        <v>198</v>
      </c>
      <c r="B112" t="s">
        <v>69</v>
      </c>
      <c r="C112" t="s">
        <v>175</v>
      </c>
      <c r="D112" s="2" t="s">
        <v>123</v>
      </c>
      <c r="E112" s="57"/>
      <c r="F112" s="14">
        <v>100</v>
      </c>
      <c r="G112" s="43">
        <f>E112*F112</f>
        <v>0</v>
      </c>
    </row>
    <row r="113" spans="1:7" x14ac:dyDescent="0.25">
      <c r="A113" s="6" t="s">
        <v>198</v>
      </c>
      <c r="B113" t="s">
        <v>302</v>
      </c>
      <c r="C113" t="s">
        <v>306</v>
      </c>
      <c r="D113" s="2" t="s">
        <v>123</v>
      </c>
      <c r="E113" s="57"/>
      <c r="F113" s="14">
        <v>18</v>
      </c>
      <c r="G113" s="43">
        <f>E113*F113</f>
        <v>0</v>
      </c>
    </row>
    <row r="114" spans="1:7" x14ac:dyDescent="0.25">
      <c r="A114" s="6" t="s">
        <v>198</v>
      </c>
      <c r="B114" t="s">
        <v>303</v>
      </c>
      <c r="C114" t="s">
        <v>380</v>
      </c>
      <c r="D114" s="2" t="s">
        <v>123</v>
      </c>
      <c r="E114" s="57"/>
      <c r="F114" s="14">
        <v>29</v>
      </c>
      <c r="G114" s="43">
        <f t="shared" ref="G114:G122" si="33">E114*F114</f>
        <v>0</v>
      </c>
    </row>
    <row r="115" spans="1:7" x14ac:dyDescent="0.25">
      <c r="A115" s="6" t="s">
        <v>198</v>
      </c>
      <c r="B115" t="s">
        <v>304</v>
      </c>
      <c r="C115" t="s">
        <v>307</v>
      </c>
      <c r="D115" s="2" t="s">
        <v>123</v>
      </c>
      <c r="E115" s="57"/>
      <c r="F115" s="14">
        <v>43</v>
      </c>
      <c r="G115" s="43">
        <f t="shared" si="33"/>
        <v>0</v>
      </c>
    </row>
    <row r="116" spans="1:7" x14ac:dyDescent="0.25">
      <c r="A116" s="6" t="s">
        <v>198</v>
      </c>
      <c r="B116" t="s">
        <v>305</v>
      </c>
      <c r="C116" t="s">
        <v>308</v>
      </c>
      <c r="D116" s="2" t="s">
        <v>123</v>
      </c>
      <c r="E116" s="57"/>
      <c r="F116" s="14">
        <v>75</v>
      </c>
      <c r="G116" s="43">
        <f t="shared" ref="G116" si="34">E116*F116</f>
        <v>0</v>
      </c>
    </row>
    <row r="117" spans="1:7" x14ac:dyDescent="0.25">
      <c r="A117" s="6" t="s">
        <v>38</v>
      </c>
      <c r="B117" s="6">
        <v>323237000</v>
      </c>
      <c r="C117" t="s">
        <v>176</v>
      </c>
      <c r="D117" s="2" t="s">
        <v>123</v>
      </c>
      <c r="E117" s="57"/>
      <c r="F117" s="14">
        <v>170</v>
      </c>
      <c r="G117" s="43">
        <f>E117*F117</f>
        <v>0</v>
      </c>
    </row>
    <row r="118" spans="1:7" x14ac:dyDescent="0.25">
      <c r="A118" s="6" t="s">
        <v>38</v>
      </c>
      <c r="B118" s="6">
        <v>323236000</v>
      </c>
      <c r="C118" t="s">
        <v>177</v>
      </c>
      <c r="D118" s="2" t="s">
        <v>123</v>
      </c>
      <c r="E118" s="57"/>
      <c r="F118" s="14">
        <v>160</v>
      </c>
      <c r="G118" s="43">
        <f t="shared" si="33"/>
        <v>0</v>
      </c>
    </row>
    <row r="119" spans="1:7" x14ac:dyDescent="0.25">
      <c r="A119" s="6" t="s">
        <v>198</v>
      </c>
      <c r="B119" t="s">
        <v>40</v>
      </c>
      <c r="C119" t="s">
        <v>21</v>
      </c>
      <c r="D119" s="2" t="s">
        <v>123</v>
      </c>
      <c r="E119" s="57"/>
      <c r="F119" s="14">
        <v>150</v>
      </c>
      <c r="G119" s="43">
        <f t="shared" si="33"/>
        <v>0</v>
      </c>
    </row>
    <row r="120" spans="1:7" x14ac:dyDescent="0.25">
      <c r="A120" s="6" t="s">
        <v>198</v>
      </c>
      <c r="B120" t="s">
        <v>39</v>
      </c>
      <c r="C120" t="s">
        <v>21</v>
      </c>
      <c r="D120" s="2" t="s">
        <v>123</v>
      </c>
      <c r="E120" s="57"/>
      <c r="F120" s="14">
        <v>125</v>
      </c>
      <c r="G120" s="43">
        <f t="shared" si="33"/>
        <v>0</v>
      </c>
    </row>
    <row r="121" spans="1:7" x14ac:dyDescent="0.25">
      <c r="A121" s="6" t="s">
        <v>198</v>
      </c>
      <c r="B121" t="s">
        <v>41</v>
      </c>
      <c r="C121" t="s">
        <v>178</v>
      </c>
      <c r="D121" s="2" t="s">
        <v>123</v>
      </c>
      <c r="E121" s="57"/>
      <c r="F121" s="14">
        <v>165</v>
      </c>
      <c r="G121" s="43">
        <f t="shared" si="33"/>
        <v>0</v>
      </c>
    </row>
    <row r="122" spans="1:7" x14ac:dyDescent="0.25">
      <c r="A122" s="6" t="s">
        <v>198</v>
      </c>
      <c r="B122" t="s">
        <v>42</v>
      </c>
      <c r="C122" t="s">
        <v>179</v>
      </c>
      <c r="D122" s="2" t="s">
        <v>123</v>
      </c>
      <c r="E122" s="57"/>
      <c r="F122" s="14">
        <v>165</v>
      </c>
      <c r="G122" s="43">
        <f t="shared" si="33"/>
        <v>0</v>
      </c>
    </row>
    <row r="123" spans="1:7" x14ac:dyDescent="0.25">
      <c r="A123" s="6" t="s">
        <v>198</v>
      </c>
      <c r="B123" t="s">
        <v>43</v>
      </c>
      <c r="C123" t="s">
        <v>180</v>
      </c>
      <c r="D123" s="2" t="s">
        <v>123</v>
      </c>
      <c r="E123" s="57"/>
      <c r="F123" s="14">
        <v>165</v>
      </c>
      <c r="G123" s="43">
        <f>E123*F123</f>
        <v>0</v>
      </c>
    </row>
    <row r="124" spans="1:7" x14ac:dyDescent="0.25">
      <c r="A124" s="6" t="s">
        <v>198</v>
      </c>
      <c r="B124" t="s">
        <v>189</v>
      </c>
      <c r="C124" t="s">
        <v>190</v>
      </c>
      <c r="D124" s="2" t="s">
        <v>123</v>
      </c>
      <c r="E124" s="57"/>
      <c r="F124" s="14">
        <v>170</v>
      </c>
      <c r="G124" s="43">
        <f>E124*F124</f>
        <v>0</v>
      </c>
    </row>
    <row r="125" spans="1:7" x14ac:dyDescent="0.25">
      <c r="A125" s="6" t="s">
        <v>198</v>
      </c>
      <c r="B125" t="s">
        <v>75</v>
      </c>
      <c r="C125" t="s">
        <v>181</v>
      </c>
      <c r="D125" s="2" t="s">
        <v>123</v>
      </c>
      <c r="E125" s="57"/>
      <c r="F125" s="14">
        <v>220</v>
      </c>
      <c r="G125" s="43">
        <f t="shared" ref="G125" si="35">E125*F125</f>
        <v>0</v>
      </c>
    </row>
    <row r="126" spans="1:7" x14ac:dyDescent="0.25">
      <c r="A126" s="6" t="s">
        <v>198</v>
      </c>
      <c r="B126" t="s">
        <v>76</v>
      </c>
      <c r="C126" t="s">
        <v>182</v>
      </c>
      <c r="D126" s="2" t="s">
        <v>123</v>
      </c>
      <c r="E126" s="57"/>
      <c r="F126" s="14">
        <v>220</v>
      </c>
      <c r="G126" s="43">
        <f t="shared" ref="G126" si="36">E126*F126</f>
        <v>0</v>
      </c>
    </row>
    <row r="127" spans="1:7" s="17" customFormat="1" ht="3" customHeight="1" x14ac:dyDescent="0.25">
      <c r="A127" s="6" t="s">
        <v>198</v>
      </c>
      <c r="D127" s="18"/>
      <c r="E127" s="18"/>
      <c r="F127" s="19"/>
      <c r="G127" s="39"/>
    </row>
    <row r="128" spans="1:7" ht="16.5" thickBot="1" x14ac:dyDescent="0.3">
      <c r="A128" s="66" t="s">
        <v>200</v>
      </c>
      <c r="E128" s="67">
        <f>SUM(E18:E43,E47:E63,E66:E89,E92:E108,E112:E126)</f>
        <v>0</v>
      </c>
      <c r="F128" s="1" t="s">
        <v>123</v>
      </c>
      <c r="G128" s="69">
        <f>SUM(G18:G43,G47:G63,G66:G89,G92:G108,G112:G126)</f>
        <v>0</v>
      </c>
    </row>
    <row r="129" spans="1:7" ht="15.75" x14ac:dyDescent="0.25">
      <c r="A129" s="66" t="s">
        <v>201</v>
      </c>
      <c r="E129" s="14"/>
      <c r="F129" s="1" t="s">
        <v>123</v>
      </c>
      <c r="G129" s="69">
        <f>G15</f>
        <v>200</v>
      </c>
    </row>
    <row r="130" spans="1:7" s="46" customFormat="1" ht="19.5" thickBot="1" x14ac:dyDescent="0.35">
      <c r="A130" s="45" t="s">
        <v>202</v>
      </c>
      <c r="D130" s="47"/>
      <c r="E130" s="16"/>
      <c r="F130" s="1" t="s">
        <v>123</v>
      </c>
      <c r="G130" s="68">
        <f>G15+G128</f>
        <v>200</v>
      </c>
    </row>
    <row r="131" spans="1:7" ht="15.75" thickTop="1" x14ac:dyDescent="0.25"/>
    <row r="142" spans="1:7" x14ac:dyDescent="0.25">
      <c r="A142" s="3"/>
      <c r="B142" s="3"/>
      <c r="C142" s="3"/>
      <c r="D142" s="5"/>
    </row>
    <row r="143" spans="1:7" x14ac:dyDescent="0.25">
      <c r="A143" s="3"/>
      <c r="B143" s="3"/>
      <c r="C143" s="3"/>
      <c r="D143" s="5"/>
    </row>
    <row r="144" spans="1:7" x14ac:dyDescent="0.25">
      <c r="A144" s="3"/>
      <c r="B144" s="3"/>
      <c r="C144" s="3"/>
      <c r="D144" s="5"/>
    </row>
    <row r="145" spans="1:4" x14ac:dyDescent="0.25">
      <c r="A145" s="3"/>
      <c r="B145" s="3"/>
      <c r="C145" s="3"/>
      <c r="D145" s="5"/>
    </row>
    <row r="146" spans="1:4" x14ac:dyDescent="0.25">
      <c r="A146" s="3"/>
      <c r="B146" s="3"/>
      <c r="C146" s="3"/>
      <c r="D146" s="5"/>
    </row>
    <row r="147" spans="1:4" x14ac:dyDescent="0.25">
      <c r="A147" s="3"/>
      <c r="B147" s="3"/>
      <c r="C147" s="3"/>
      <c r="D147" s="5"/>
    </row>
    <row r="148" spans="1:4" x14ac:dyDescent="0.25">
      <c r="A148" s="3"/>
      <c r="B148" s="3"/>
      <c r="C148" s="3"/>
      <c r="D148" s="5"/>
    </row>
    <row r="149" spans="1:4" x14ac:dyDescent="0.25">
      <c r="A149" s="3"/>
      <c r="B149" s="3"/>
      <c r="C149" s="3"/>
      <c r="D149" s="5"/>
    </row>
    <row r="150" spans="1:4" x14ac:dyDescent="0.25">
      <c r="A150" s="3"/>
      <c r="B150" s="3"/>
      <c r="C150" s="3"/>
      <c r="D150" s="5"/>
    </row>
    <row r="151" spans="1:4" x14ac:dyDescent="0.25">
      <c r="A151" s="3"/>
      <c r="B151" s="3"/>
      <c r="C151" s="3"/>
      <c r="D151" s="5"/>
    </row>
    <row r="152" spans="1:4" x14ac:dyDescent="0.25">
      <c r="A152" s="3"/>
      <c r="B152" s="3"/>
      <c r="C152" s="3"/>
      <c r="D152" s="5"/>
    </row>
    <row r="153" spans="1:4" x14ac:dyDescent="0.25">
      <c r="B153" s="6"/>
    </row>
    <row r="154" spans="1:4" x14ac:dyDescent="0.25">
      <c r="B154" s="6"/>
    </row>
    <row r="155" spans="1:4" x14ac:dyDescent="0.25">
      <c r="B155" s="6"/>
    </row>
    <row r="156" spans="1:4" x14ac:dyDescent="0.25">
      <c r="B156" s="6"/>
    </row>
  </sheetData>
  <sheetProtection selectLockedCells="1"/>
  <mergeCells count="8">
    <mergeCell ref="A12:B12"/>
    <mergeCell ref="A13:B13"/>
    <mergeCell ref="A14:B14"/>
    <mergeCell ref="A3:C3"/>
    <mergeCell ref="F4:F10"/>
    <mergeCell ref="E3:G3"/>
    <mergeCell ref="E4:E10"/>
    <mergeCell ref="G4:G10"/>
  </mergeCells>
  <phoneticPr fontId="17" type="noConversion"/>
  <pageMargins left="0.62992125984251968" right="0.23622047244094491" top="0" bottom="0.55118110236220474" header="0.31496062992125984" footer="0.31496062992125984"/>
  <pageSetup paperSize="9" scale="45" orientation="portrait" r:id="rId1"/>
  <headerFooter>
    <oddFooter>&amp;Lwww.ligaair.ch&amp;C1&amp;R&amp;F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AD27"/>
  <sheetViews>
    <sheetView zoomScale="55" zoomScaleNormal="55" zoomScalePageLayoutView="85" workbookViewId="0">
      <selection activeCell="C18" sqref="C18"/>
    </sheetView>
  </sheetViews>
  <sheetFormatPr baseColWidth="10" defaultColWidth="0.28515625" defaultRowHeight="15" x14ac:dyDescent="0.25"/>
  <cols>
    <col min="1" max="2" width="30.7109375" style="2" customWidth="1"/>
    <col min="3" max="24" width="18.7109375" customWidth="1"/>
    <col min="25" max="25" width="22.7109375" customWidth="1"/>
    <col min="26" max="26" width="21.5703125" customWidth="1"/>
    <col min="27" max="30" width="18.7109375" customWidth="1"/>
  </cols>
  <sheetData>
    <row r="2" spans="1:30" x14ac:dyDescent="0.25">
      <c r="E2" t="str">
        <f>Compilation!B4</f>
        <v>……</v>
      </c>
    </row>
    <row r="3" spans="1:30" x14ac:dyDescent="0.25">
      <c r="E3" t="str">
        <f>Compilation!B7</f>
        <v>……</v>
      </c>
    </row>
    <row r="4" spans="1:30" x14ac:dyDescent="0.25">
      <c r="E4" s="65">
        <f ca="1">Compilation!B9</f>
        <v>46087</v>
      </c>
      <c r="F4" s="36"/>
      <c r="G4" s="36"/>
      <c r="H4" s="36"/>
      <c r="AD4" s="36"/>
    </row>
    <row r="5" spans="1:30" x14ac:dyDescent="0.25">
      <c r="AB5" s="78"/>
      <c r="AC5" s="78"/>
      <c r="AD5" s="78"/>
    </row>
    <row r="7" spans="1:30" ht="21" customHeight="1" x14ac:dyDescent="0.25">
      <c r="A7" s="29"/>
      <c r="B7" s="30"/>
      <c r="C7" s="92" t="s">
        <v>203</v>
      </c>
      <c r="D7" s="92"/>
      <c r="E7" s="92"/>
      <c r="F7" s="92"/>
      <c r="G7" s="92"/>
      <c r="H7" s="92"/>
      <c r="I7" s="92"/>
      <c r="J7" s="92"/>
      <c r="K7" s="92"/>
      <c r="L7" s="92"/>
      <c r="M7" s="92"/>
      <c r="N7" s="92"/>
      <c r="O7" s="92"/>
      <c r="P7" s="92"/>
      <c r="Q7" s="92"/>
      <c r="R7" s="92"/>
      <c r="S7" s="92"/>
      <c r="T7" s="92"/>
      <c r="U7" s="92"/>
      <c r="V7" s="92"/>
      <c r="W7" s="92"/>
      <c r="X7" s="92"/>
      <c r="Y7" s="92"/>
      <c r="Z7" s="92"/>
      <c r="AA7" s="92"/>
      <c r="AB7" s="92"/>
      <c r="AC7" s="92"/>
      <c r="AD7" s="92"/>
    </row>
    <row r="8" spans="1:30" ht="18.75" customHeight="1" x14ac:dyDescent="0.25">
      <c r="A8" s="31"/>
      <c r="B8" s="32"/>
      <c r="C8" s="92"/>
      <c r="D8" s="92"/>
      <c r="E8" s="92"/>
      <c r="F8" s="92"/>
      <c r="G8" s="92"/>
      <c r="H8" s="92"/>
      <c r="I8" s="92"/>
      <c r="J8" s="92"/>
      <c r="K8" s="92"/>
      <c r="L8" s="92"/>
      <c r="M8" s="92"/>
      <c r="N8" s="92"/>
      <c r="O8" s="92"/>
      <c r="P8" s="92"/>
      <c r="Q8" s="92"/>
      <c r="R8" s="92"/>
      <c r="S8" s="92"/>
      <c r="T8" s="92"/>
      <c r="U8" s="92"/>
      <c r="V8" s="92"/>
      <c r="W8" s="92"/>
      <c r="X8" s="92"/>
      <c r="Y8" s="92"/>
      <c r="Z8" s="92"/>
      <c r="AA8" s="92"/>
      <c r="AB8" s="92"/>
      <c r="AC8" s="92"/>
      <c r="AD8" s="92"/>
    </row>
    <row r="9" spans="1:30" x14ac:dyDescent="0.25">
      <c r="A9" s="79" t="s">
        <v>191</v>
      </c>
      <c r="B9" s="79"/>
      <c r="C9" s="11" t="s">
        <v>113</v>
      </c>
      <c r="D9" s="11" t="s">
        <v>114</v>
      </c>
      <c r="E9" s="11" t="s">
        <v>117</v>
      </c>
      <c r="F9" s="11" t="s">
        <v>112</v>
      </c>
      <c r="G9" s="11" t="s">
        <v>106</v>
      </c>
      <c r="H9" s="11" t="s">
        <v>105</v>
      </c>
      <c r="I9" s="11" t="s">
        <v>63</v>
      </c>
      <c r="J9" s="11" t="s">
        <v>71</v>
      </c>
      <c r="K9" s="11" t="s">
        <v>92</v>
      </c>
      <c r="L9" s="11" t="s">
        <v>274</v>
      </c>
      <c r="M9" s="11" t="s">
        <v>88</v>
      </c>
      <c r="N9" s="11" t="s">
        <v>90</v>
      </c>
      <c r="O9" s="11" t="s">
        <v>330</v>
      </c>
      <c r="P9" s="11" t="s">
        <v>331</v>
      </c>
      <c r="Q9" s="11" t="s">
        <v>332</v>
      </c>
      <c r="R9" s="11" t="s">
        <v>333</v>
      </c>
      <c r="S9" s="71">
        <v>960020066</v>
      </c>
      <c r="T9" s="71" t="s">
        <v>334</v>
      </c>
      <c r="U9" s="71" t="s">
        <v>335</v>
      </c>
      <c r="V9" s="71" t="s">
        <v>336</v>
      </c>
      <c r="W9" s="11" t="s">
        <v>337</v>
      </c>
      <c r="X9" s="11" t="s">
        <v>338</v>
      </c>
      <c r="Y9" s="11" t="s">
        <v>64</v>
      </c>
      <c r="Z9" s="11" t="s">
        <v>55</v>
      </c>
      <c r="AA9" s="11" t="s">
        <v>54</v>
      </c>
      <c r="AB9" s="11" t="s">
        <v>91</v>
      </c>
      <c r="AC9" s="11" t="s">
        <v>276</v>
      </c>
      <c r="AD9" s="91" t="s">
        <v>356</v>
      </c>
    </row>
    <row r="10" spans="1:30" x14ac:dyDescent="0.25">
      <c r="A10" s="79" t="s">
        <v>192</v>
      </c>
      <c r="B10" s="79"/>
      <c r="C10" s="11" t="s">
        <v>2</v>
      </c>
      <c r="D10" s="11" t="s">
        <v>2</v>
      </c>
      <c r="E10" s="11" t="s">
        <v>62</v>
      </c>
      <c r="F10" s="11" t="s">
        <v>111</v>
      </c>
      <c r="G10" s="11" t="s">
        <v>103</v>
      </c>
      <c r="H10" s="11" t="s">
        <v>271</v>
      </c>
      <c r="I10" s="11" t="s">
        <v>230</v>
      </c>
      <c r="J10" s="11" t="s">
        <v>231</v>
      </c>
      <c r="K10" s="11" t="s">
        <v>231</v>
      </c>
      <c r="L10" s="11" t="s">
        <v>329</v>
      </c>
      <c r="M10" s="11" t="s">
        <v>328</v>
      </c>
      <c r="N10" s="11" t="s">
        <v>339</v>
      </c>
      <c r="O10" s="11" t="s">
        <v>340</v>
      </c>
      <c r="P10" s="11" t="s">
        <v>341</v>
      </c>
      <c r="Q10" s="11" t="s">
        <v>342</v>
      </c>
      <c r="R10" s="11" t="s">
        <v>343</v>
      </c>
      <c r="S10" s="11" t="s">
        <v>360</v>
      </c>
      <c r="T10" s="11" t="s">
        <v>340</v>
      </c>
      <c r="U10" s="11" t="s">
        <v>341</v>
      </c>
      <c r="V10" s="11" t="s">
        <v>342</v>
      </c>
      <c r="W10" s="11" t="s">
        <v>361</v>
      </c>
      <c r="X10" s="11" t="s">
        <v>362</v>
      </c>
      <c r="Y10" s="11" t="s">
        <v>233</v>
      </c>
      <c r="Z10" s="11" t="s">
        <v>233</v>
      </c>
      <c r="AA10" s="11" t="s">
        <v>57</v>
      </c>
      <c r="AB10" s="11" t="s">
        <v>3</v>
      </c>
      <c r="AC10" s="11" t="s">
        <v>277</v>
      </c>
      <c r="AD10" s="11" t="s">
        <v>357</v>
      </c>
    </row>
    <row r="11" spans="1:30" x14ac:dyDescent="0.25">
      <c r="A11" s="79" t="s">
        <v>193</v>
      </c>
      <c r="B11" s="79"/>
      <c r="C11" s="11" t="s">
        <v>220</v>
      </c>
      <c r="D11" s="11" t="s">
        <v>220</v>
      </c>
      <c r="E11" s="11" t="s">
        <v>220</v>
      </c>
      <c r="F11" s="11" t="s">
        <v>220</v>
      </c>
      <c r="G11" s="11" t="s">
        <v>220</v>
      </c>
      <c r="H11" s="11" t="s">
        <v>270</v>
      </c>
      <c r="I11" s="11" t="s">
        <v>221</v>
      </c>
      <c r="J11" s="11" t="s">
        <v>221</v>
      </c>
      <c r="K11" s="11" t="s">
        <v>221</v>
      </c>
      <c r="L11" s="11" t="s">
        <v>275</v>
      </c>
      <c r="M11" s="11" t="s">
        <v>221</v>
      </c>
      <c r="N11" s="11" t="s">
        <v>221</v>
      </c>
      <c r="O11" s="11" t="s">
        <v>345</v>
      </c>
      <c r="P11" s="11" t="s">
        <v>344</v>
      </c>
      <c r="Q11" s="11" t="s">
        <v>346</v>
      </c>
      <c r="R11" s="11"/>
      <c r="S11" s="11"/>
      <c r="T11" s="11" t="s">
        <v>345</v>
      </c>
      <c r="U11" s="11" t="s">
        <v>344</v>
      </c>
      <c r="V11" s="11" t="s">
        <v>346</v>
      </c>
      <c r="W11" s="11" t="s">
        <v>275</v>
      </c>
      <c r="X11" s="11" t="s">
        <v>275</v>
      </c>
      <c r="Y11" s="11" t="s">
        <v>221</v>
      </c>
      <c r="Z11" s="11" t="s">
        <v>221</v>
      </c>
      <c r="AA11" s="11" t="s">
        <v>221</v>
      </c>
      <c r="AB11" s="11" t="s">
        <v>234</v>
      </c>
      <c r="AC11" s="11" t="s">
        <v>358</v>
      </c>
      <c r="AD11" s="11" t="s">
        <v>359</v>
      </c>
    </row>
    <row r="12" spans="1:30" x14ac:dyDescent="0.25">
      <c r="A12" s="80" t="s">
        <v>313</v>
      </c>
      <c r="B12" s="81"/>
      <c r="C12" s="11" t="s">
        <v>314</v>
      </c>
      <c r="D12" s="11" t="s">
        <v>314</v>
      </c>
      <c r="E12" s="11" t="s">
        <v>314</v>
      </c>
      <c r="F12" s="11" t="s">
        <v>314</v>
      </c>
      <c r="G12" s="11" t="s">
        <v>314</v>
      </c>
      <c r="H12" s="11" t="s">
        <v>314</v>
      </c>
      <c r="I12" s="11" t="s">
        <v>314</v>
      </c>
      <c r="J12" s="11" t="s">
        <v>314</v>
      </c>
      <c r="K12" s="11" t="s">
        <v>314</v>
      </c>
      <c r="L12" s="11" t="s">
        <v>314</v>
      </c>
      <c r="M12" s="11" t="s">
        <v>314</v>
      </c>
      <c r="N12" s="11" t="s">
        <v>314</v>
      </c>
      <c r="O12" s="11" t="s">
        <v>314</v>
      </c>
      <c r="P12" s="11" t="s">
        <v>314</v>
      </c>
      <c r="Q12" s="11" t="s">
        <v>314</v>
      </c>
      <c r="R12" s="11" t="s">
        <v>314</v>
      </c>
      <c r="S12" s="11" t="s">
        <v>314</v>
      </c>
      <c r="T12" s="11" t="s">
        <v>314</v>
      </c>
      <c r="U12" s="11" t="s">
        <v>314</v>
      </c>
      <c r="V12" s="11" t="s">
        <v>314</v>
      </c>
      <c r="W12" s="11" t="s">
        <v>314</v>
      </c>
      <c r="X12" s="11" t="s">
        <v>314</v>
      </c>
      <c r="Y12" s="11" t="s">
        <v>314</v>
      </c>
      <c r="Z12" s="11" t="s">
        <v>314</v>
      </c>
      <c r="AA12" s="11" t="s">
        <v>314</v>
      </c>
      <c r="AB12" s="11" t="s">
        <v>314</v>
      </c>
      <c r="AC12" s="11" t="s">
        <v>314</v>
      </c>
      <c r="AD12" s="11"/>
    </row>
    <row r="13" spans="1:30" ht="69" customHeight="1" x14ac:dyDescent="0.25">
      <c r="A13" s="10" t="s">
        <v>222</v>
      </c>
      <c r="B13" s="10" t="s">
        <v>223</v>
      </c>
      <c r="C13" s="12"/>
      <c r="D13" s="12"/>
      <c r="E13" s="12"/>
      <c r="F13" s="12"/>
      <c r="G13" s="12"/>
      <c r="H13" s="10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</row>
    <row r="14" spans="1:30" x14ac:dyDescent="0.25">
      <c r="A14" s="79" t="s">
        <v>194</v>
      </c>
      <c r="B14" s="79"/>
      <c r="C14" s="11" t="s">
        <v>95</v>
      </c>
      <c r="D14" s="11" t="s">
        <v>107</v>
      </c>
      <c r="E14" s="11" t="s">
        <v>96</v>
      </c>
      <c r="F14" s="11" t="s">
        <v>110</v>
      </c>
      <c r="G14" s="11" t="s">
        <v>108</v>
      </c>
      <c r="H14" s="11" t="s">
        <v>109</v>
      </c>
      <c r="I14" s="11" t="s">
        <v>44</v>
      </c>
      <c r="J14" s="11" t="s">
        <v>70</v>
      </c>
      <c r="K14" s="11" t="s">
        <v>102</v>
      </c>
      <c r="L14" s="11" t="s">
        <v>365</v>
      </c>
      <c r="M14" s="11" t="s">
        <v>93</v>
      </c>
      <c r="N14" s="11" t="s">
        <v>65</v>
      </c>
      <c r="O14" s="11" t="s">
        <v>95</v>
      </c>
      <c r="P14" s="11" t="s">
        <v>95</v>
      </c>
      <c r="Q14" s="11" t="s">
        <v>95</v>
      </c>
      <c r="R14" s="11" t="s">
        <v>347</v>
      </c>
      <c r="S14" s="11" t="s">
        <v>348</v>
      </c>
      <c r="T14" s="11" t="s">
        <v>349</v>
      </c>
      <c r="U14" s="11" t="s">
        <v>350</v>
      </c>
      <c r="V14" s="11" t="s">
        <v>351</v>
      </c>
      <c r="W14" s="11" t="s">
        <v>352</v>
      </c>
      <c r="X14" s="11" t="s">
        <v>353</v>
      </c>
      <c r="Y14" s="11" t="s">
        <v>97</v>
      </c>
      <c r="Z14" s="11" t="s">
        <v>98</v>
      </c>
      <c r="AA14" s="11" t="s">
        <v>56</v>
      </c>
      <c r="AB14" s="11" t="s">
        <v>354</v>
      </c>
      <c r="AC14" s="11" t="s">
        <v>93</v>
      </c>
      <c r="AD14" s="11" t="s">
        <v>355</v>
      </c>
    </row>
    <row r="15" spans="1:30" ht="35.1" customHeight="1" x14ac:dyDescent="0.25">
      <c r="A15" s="26" t="s">
        <v>26</v>
      </c>
      <c r="B15" s="58" t="s">
        <v>208</v>
      </c>
      <c r="C15" s="44"/>
      <c r="D15" s="44"/>
      <c r="E15" s="44"/>
      <c r="F15" s="44"/>
      <c r="G15" s="44"/>
      <c r="H15" s="44"/>
      <c r="I15" s="44"/>
      <c r="J15" s="44"/>
      <c r="K15" s="44"/>
      <c r="L15" s="44"/>
      <c r="M15" s="44"/>
      <c r="N15" s="44"/>
      <c r="O15" s="44"/>
      <c r="P15" s="44"/>
      <c r="Q15" s="44"/>
      <c r="R15" s="44"/>
      <c r="S15" s="44"/>
      <c r="T15" s="44"/>
      <c r="U15" s="44"/>
      <c r="V15" s="44"/>
      <c r="W15" s="44"/>
      <c r="X15" s="44"/>
      <c r="Y15" s="44"/>
      <c r="Z15" s="44"/>
      <c r="AA15" s="44"/>
      <c r="AB15" s="44"/>
      <c r="AC15" s="44"/>
      <c r="AD15" s="44"/>
    </row>
    <row r="16" spans="1:30" ht="35.1" customHeight="1" x14ac:dyDescent="0.25">
      <c r="A16" s="26" t="s">
        <v>27</v>
      </c>
      <c r="B16" s="58" t="s">
        <v>209</v>
      </c>
      <c r="C16" s="44"/>
      <c r="D16" s="44"/>
      <c r="E16" s="44"/>
      <c r="F16" s="44"/>
      <c r="G16" s="44"/>
      <c r="H16" s="44"/>
      <c r="I16" s="44"/>
      <c r="J16" s="44"/>
      <c r="K16" s="44"/>
      <c r="L16" s="44"/>
      <c r="M16" s="44"/>
      <c r="N16" s="44"/>
      <c r="O16" s="44"/>
      <c r="P16" s="44"/>
      <c r="Q16" s="44"/>
      <c r="R16" s="44"/>
      <c r="S16" s="44"/>
      <c r="T16" s="44"/>
      <c r="U16" s="44"/>
      <c r="V16" s="44"/>
      <c r="W16" s="44"/>
      <c r="X16" s="44"/>
      <c r="Y16" s="44"/>
      <c r="Z16" s="44"/>
      <c r="AA16" s="44"/>
      <c r="AB16" s="44"/>
      <c r="AC16" s="44"/>
      <c r="AD16" s="44"/>
    </row>
    <row r="17" spans="1:30" ht="35.1" customHeight="1" x14ac:dyDescent="0.25">
      <c r="A17" s="26" t="s">
        <v>28</v>
      </c>
      <c r="B17" s="58" t="s">
        <v>210</v>
      </c>
      <c r="C17" s="44"/>
      <c r="D17" s="44"/>
      <c r="E17" s="44"/>
      <c r="F17" s="44"/>
      <c r="G17" s="44"/>
      <c r="H17" s="44"/>
      <c r="I17" s="44"/>
      <c r="J17" s="44"/>
      <c r="K17" s="44"/>
      <c r="L17" s="44"/>
      <c r="M17" s="44"/>
      <c r="N17" s="44"/>
      <c r="O17" s="44"/>
      <c r="P17" s="44"/>
      <c r="Q17" s="44"/>
      <c r="R17" s="44"/>
      <c r="S17" s="44"/>
      <c r="T17" s="44"/>
      <c r="U17" s="44"/>
      <c r="V17" s="44"/>
      <c r="W17" s="44"/>
      <c r="X17" s="44"/>
      <c r="Y17" s="44"/>
      <c r="Z17" s="44"/>
      <c r="AA17" s="44"/>
      <c r="AB17" s="44"/>
      <c r="AC17" s="44"/>
      <c r="AD17" s="44"/>
    </row>
    <row r="18" spans="1:30" ht="35.1" customHeight="1" x14ac:dyDescent="0.25">
      <c r="A18" s="26" t="s">
        <v>29</v>
      </c>
      <c r="B18" s="58" t="s">
        <v>211</v>
      </c>
      <c r="C18" s="44"/>
      <c r="D18" s="44"/>
      <c r="E18" s="44"/>
      <c r="F18" s="44"/>
      <c r="G18" s="44"/>
      <c r="H18" s="44"/>
      <c r="I18" s="44"/>
      <c r="J18" s="44"/>
      <c r="K18" s="44"/>
      <c r="L18" s="44"/>
      <c r="M18" s="44"/>
      <c r="N18" s="44"/>
      <c r="O18" s="44"/>
      <c r="P18" s="44"/>
      <c r="Q18" s="44"/>
      <c r="R18" s="44"/>
      <c r="S18" s="44"/>
      <c r="T18" s="44"/>
      <c r="U18" s="44"/>
      <c r="V18" s="44"/>
      <c r="W18" s="44"/>
      <c r="X18" s="44"/>
      <c r="Y18" s="44"/>
      <c r="Z18" s="44"/>
      <c r="AA18" s="44"/>
      <c r="AB18" s="44"/>
      <c r="AC18" s="44"/>
      <c r="AD18" s="44"/>
    </row>
    <row r="19" spans="1:30" ht="35.1" customHeight="1" x14ac:dyDescent="0.25">
      <c r="A19" s="26" t="s">
        <v>30</v>
      </c>
      <c r="B19" s="58" t="s">
        <v>212</v>
      </c>
      <c r="C19" s="44"/>
      <c r="D19" s="44"/>
      <c r="E19" s="44"/>
      <c r="F19" s="44"/>
      <c r="G19" s="44"/>
      <c r="H19" s="44"/>
      <c r="I19" s="44"/>
      <c r="J19" s="44"/>
      <c r="K19" s="44"/>
      <c r="L19" s="44"/>
      <c r="M19" s="44"/>
      <c r="N19" s="44"/>
      <c r="O19" s="44"/>
      <c r="P19" s="44"/>
      <c r="Q19" s="44"/>
      <c r="R19" s="44"/>
      <c r="S19" s="44"/>
      <c r="T19" s="44"/>
      <c r="U19" s="44"/>
      <c r="V19" s="44"/>
      <c r="W19" s="44"/>
      <c r="X19" s="44"/>
      <c r="Y19" s="44"/>
      <c r="Z19" s="44"/>
      <c r="AA19" s="44"/>
      <c r="AB19" s="44"/>
      <c r="AC19" s="44"/>
      <c r="AD19" s="44"/>
    </row>
    <row r="20" spans="1:30" ht="35.1" customHeight="1" x14ac:dyDescent="0.25">
      <c r="A20" s="26" t="s">
        <v>31</v>
      </c>
      <c r="B20" s="58" t="s">
        <v>213</v>
      </c>
      <c r="C20" s="44"/>
      <c r="D20" s="44"/>
      <c r="E20" s="44"/>
      <c r="F20" s="44"/>
      <c r="G20" s="44"/>
      <c r="H20" s="44"/>
      <c r="I20" s="44"/>
      <c r="J20" s="44"/>
      <c r="K20" s="44"/>
      <c r="L20" s="44"/>
      <c r="M20" s="44"/>
      <c r="N20" s="44"/>
      <c r="O20" s="44"/>
      <c r="P20" s="44"/>
      <c r="Q20" s="44"/>
      <c r="R20" s="44"/>
      <c r="S20" s="44"/>
      <c r="T20" s="44"/>
      <c r="U20" s="44"/>
      <c r="V20" s="44"/>
      <c r="W20" s="44"/>
      <c r="X20" s="44"/>
      <c r="Y20" s="44"/>
      <c r="Z20" s="44"/>
      <c r="AA20" s="44"/>
      <c r="AB20" s="44"/>
      <c r="AC20" s="44"/>
      <c r="AD20" s="44"/>
    </row>
    <row r="21" spans="1:30" ht="35.1" customHeight="1" x14ac:dyDescent="0.25">
      <c r="A21" s="26" t="s">
        <v>32</v>
      </c>
      <c r="B21" s="58" t="s">
        <v>214</v>
      </c>
      <c r="C21" s="44"/>
      <c r="D21" s="44"/>
      <c r="E21" s="44"/>
      <c r="F21" s="44"/>
      <c r="G21" s="44"/>
      <c r="H21" s="44"/>
      <c r="I21" s="44"/>
      <c r="J21" s="44"/>
      <c r="K21" s="44"/>
      <c r="L21" s="44"/>
      <c r="M21" s="44"/>
      <c r="N21" s="44"/>
      <c r="O21" s="44"/>
      <c r="P21" s="44"/>
      <c r="Q21" s="44"/>
      <c r="R21" s="44"/>
      <c r="S21" s="44"/>
      <c r="T21" s="44"/>
      <c r="U21" s="44"/>
      <c r="V21" s="44"/>
      <c r="W21" s="44"/>
      <c r="X21" s="44"/>
      <c r="Y21" s="44"/>
      <c r="Z21" s="44"/>
      <c r="AA21" s="44"/>
      <c r="AB21" s="44"/>
      <c r="AC21" s="44"/>
      <c r="AD21" s="44"/>
    </row>
    <row r="22" spans="1:30" ht="35.1" customHeight="1" x14ac:dyDescent="0.25">
      <c r="A22" s="26" t="s">
        <v>33</v>
      </c>
      <c r="B22" s="58" t="s">
        <v>215</v>
      </c>
      <c r="C22" s="44"/>
      <c r="D22" s="44"/>
      <c r="E22" s="44"/>
      <c r="F22" s="44"/>
      <c r="G22" s="44"/>
      <c r="H22" s="44"/>
      <c r="I22" s="44"/>
      <c r="J22" s="44"/>
      <c r="K22" s="44"/>
      <c r="L22" s="44"/>
      <c r="M22" s="44"/>
      <c r="N22" s="44"/>
      <c r="O22" s="44"/>
      <c r="P22" s="44"/>
      <c r="Q22" s="44"/>
      <c r="R22" s="44"/>
      <c r="S22" s="44"/>
      <c r="T22" s="44"/>
      <c r="U22" s="44"/>
      <c r="V22" s="44"/>
      <c r="W22" s="44"/>
      <c r="X22" s="44"/>
      <c r="Y22" s="44"/>
      <c r="Z22" s="44"/>
      <c r="AA22" s="44"/>
      <c r="AB22" s="44"/>
      <c r="AC22" s="44"/>
      <c r="AD22" s="44"/>
    </row>
    <row r="23" spans="1:30" ht="35.1" customHeight="1" x14ac:dyDescent="0.25">
      <c r="A23" s="26" t="s">
        <v>34</v>
      </c>
      <c r="B23" s="58" t="s">
        <v>216</v>
      </c>
      <c r="C23" s="44"/>
      <c r="D23" s="44"/>
      <c r="E23" s="44"/>
      <c r="F23" s="44"/>
      <c r="G23" s="44"/>
      <c r="H23" s="44"/>
      <c r="I23" s="44"/>
      <c r="J23" s="44"/>
      <c r="K23" s="44"/>
      <c r="L23" s="44"/>
      <c r="M23" s="44"/>
      <c r="N23" s="44"/>
      <c r="O23" s="44"/>
      <c r="P23" s="44"/>
      <c r="Q23" s="44"/>
      <c r="R23" s="44"/>
      <c r="S23" s="44"/>
      <c r="T23" s="44"/>
      <c r="U23" s="44"/>
      <c r="V23" s="44"/>
      <c r="W23" s="44"/>
      <c r="X23" s="44"/>
      <c r="Y23" s="44"/>
      <c r="Z23" s="44"/>
      <c r="AA23" s="44"/>
      <c r="AB23" s="44"/>
      <c r="AC23" s="44"/>
      <c r="AD23" s="44"/>
    </row>
    <row r="24" spans="1:30" ht="35.1" customHeight="1" x14ac:dyDescent="0.25">
      <c r="A24" s="26" t="s">
        <v>35</v>
      </c>
      <c r="B24" s="58" t="s">
        <v>217</v>
      </c>
      <c r="C24" s="44"/>
      <c r="D24" s="44"/>
      <c r="E24" s="44"/>
      <c r="F24" s="44"/>
      <c r="G24" s="44"/>
      <c r="H24" s="44"/>
      <c r="I24" s="44"/>
      <c r="J24" s="44"/>
      <c r="K24" s="44"/>
      <c r="L24" s="44"/>
      <c r="M24" s="44"/>
      <c r="N24" s="44"/>
      <c r="O24" s="44"/>
      <c r="P24" s="44"/>
      <c r="Q24" s="44"/>
      <c r="R24" s="44"/>
      <c r="S24" s="44"/>
      <c r="T24" s="44"/>
      <c r="U24" s="44"/>
      <c r="V24" s="44"/>
      <c r="W24" s="44"/>
      <c r="X24" s="44"/>
      <c r="Y24" s="44"/>
      <c r="Z24" s="44"/>
      <c r="AA24" s="44"/>
      <c r="AB24" s="44"/>
      <c r="AC24" s="44"/>
      <c r="AD24" s="44"/>
    </row>
    <row r="25" spans="1:30" ht="35.1" customHeight="1" x14ac:dyDescent="0.25">
      <c r="A25" s="26" t="s">
        <v>36</v>
      </c>
      <c r="B25" s="58" t="s">
        <v>218</v>
      </c>
      <c r="C25" s="44"/>
      <c r="D25" s="44"/>
      <c r="E25" s="44"/>
      <c r="F25" s="44"/>
      <c r="G25" s="44"/>
      <c r="H25" s="44"/>
      <c r="I25" s="44"/>
      <c r="J25" s="44"/>
      <c r="K25" s="44"/>
      <c r="L25" s="44"/>
      <c r="M25" s="44"/>
      <c r="N25" s="44"/>
      <c r="O25" s="44"/>
      <c r="P25" s="44"/>
      <c r="Q25" s="44"/>
      <c r="R25" s="44"/>
      <c r="S25" s="44"/>
      <c r="T25" s="44"/>
      <c r="U25" s="44"/>
      <c r="V25" s="44"/>
      <c r="W25" s="44"/>
      <c r="X25" s="44"/>
      <c r="Y25" s="44"/>
      <c r="Z25" s="44"/>
      <c r="AA25" s="44"/>
      <c r="AB25" s="44"/>
      <c r="AC25" s="44"/>
      <c r="AD25" s="44"/>
    </row>
    <row r="26" spans="1:30" ht="35.1" customHeight="1" x14ac:dyDescent="0.25">
      <c r="A26" s="26" t="s">
        <v>37</v>
      </c>
      <c r="B26" s="58" t="s">
        <v>219</v>
      </c>
      <c r="C26" s="44"/>
      <c r="D26" s="44"/>
      <c r="E26" s="44"/>
      <c r="F26" s="44"/>
      <c r="G26" s="44"/>
      <c r="H26" s="44"/>
      <c r="I26" s="44"/>
      <c r="J26" s="44"/>
      <c r="K26" s="44"/>
      <c r="L26" s="44"/>
      <c r="M26" s="44"/>
      <c r="N26" s="44"/>
      <c r="O26" s="44"/>
      <c r="P26" s="44"/>
      <c r="Q26" s="44"/>
      <c r="R26" s="44"/>
      <c r="S26" s="44"/>
      <c r="T26" s="44"/>
      <c r="U26" s="44"/>
      <c r="V26" s="44"/>
      <c r="W26" s="44"/>
      <c r="X26" s="44"/>
      <c r="Y26" s="44"/>
      <c r="Z26" s="44"/>
      <c r="AA26" s="44"/>
      <c r="AB26" s="44"/>
      <c r="AC26" s="44"/>
      <c r="AD26" s="44"/>
    </row>
    <row r="27" spans="1:30" s="23" customFormat="1" ht="56.85" customHeight="1" x14ac:dyDescent="0.25">
      <c r="A27" s="24" t="s">
        <v>0</v>
      </c>
      <c r="B27" s="27"/>
      <c r="C27" s="24">
        <f>SUM(C15:C26)</f>
        <v>0</v>
      </c>
      <c r="D27" s="24">
        <f>SUM(D15:D26)</f>
        <v>0</v>
      </c>
      <c r="E27" s="24">
        <f>SUM(E15:E26)</f>
        <v>0</v>
      </c>
      <c r="F27" s="24">
        <f>SUM(F15:F26)</f>
        <v>0</v>
      </c>
      <c r="G27" s="24">
        <f t="shared" ref="G27:H27" si="0">SUM(G15:G26)</f>
        <v>0</v>
      </c>
      <c r="H27" s="24">
        <f t="shared" si="0"/>
        <v>0</v>
      </c>
      <c r="I27" s="24">
        <f>SUM(I15:I26)</f>
        <v>0</v>
      </c>
      <c r="J27" s="24">
        <f>SUM(J15:J26)</f>
        <v>0</v>
      </c>
      <c r="K27" s="24">
        <f t="shared" ref="K27:L27" si="1">SUM(K15:K26)</f>
        <v>0</v>
      </c>
      <c r="L27" s="24">
        <f t="shared" si="1"/>
        <v>0</v>
      </c>
      <c r="M27" s="24">
        <f>SUM(M15:M26)</f>
        <v>0</v>
      </c>
      <c r="N27" s="24">
        <f>SUM(N15:N26)</f>
        <v>0</v>
      </c>
      <c r="O27" s="24">
        <f t="shared" ref="O27:AD27" si="2">SUM(O15:O26)</f>
        <v>0</v>
      </c>
      <c r="P27" s="24">
        <f t="shared" si="2"/>
        <v>0</v>
      </c>
      <c r="Q27" s="24">
        <f t="shared" si="2"/>
        <v>0</v>
      </c>
      <c r="R27" s="24">
        <f t="shared" si="2"/>
        <v>0</v>
      </c>
      <c r="S27" s="24">
        <f t="shared" si="2"/>
        <v>0</v>
      </c>
      <c r="T27" s="24">
        <f t="shared" si="2"/>
        <v>0</v>
      </c>
      <c r="U27" s="24">
        <f t="shared" si="2"/>
        <v>0</v>
      </c>
      <c r="V27" s="24">
        <f t="shared" si="2"/>
        <v>0</v>
      </c>
      <c r="W27" s="24">
        <f t="shared" si="2"/>
        <v>0</v>
      </c>
      <c r="X27" s="24">
        <f t="shared" si="2"/>
        <v>0</v>
      </c>
      <c r="Y27" s="24">
        <f t="shared" si="2"/>
        <v>0</v>
      </c>
      <c r="Z27" s="24">
        <f t="shared" si="2"/>
        <v>0</v>
      </c>
      <c r="AA27" s="24">
        <f t="shared" si="2"/>
        <v>0</v>
      </c>
      <c r="AB27" s="24">
        <f t="shared" si="2"/>
        <v>0</v>
      </c>
      <c r="AC27" s="24">
        <f t="shared" si="2"/>
        <v>0</v>
      </c>
      <c r="AD27" s="24">
        <f t="shared" si="2"/>
        <v>0</v>
      </c>
    </row>
  </sheetData>
  <sheetProtection selectLockedCells="1"/>
  <mergeCells count="6">
    <mergeCell ref="AB5:AD5"/>
    <mergeCell ref="A14:B14"/>
    <mergeCell ref="A9:B9"/>
    <mergeCell ref="A10:B10"/>
    <mergeCell ref="A11:B11"/>
    <mergeCell ref="A12:B12"/>
  </mergeCells>
  <phoneticPr fontId="17" type="noConversion"/>
  <pageMargins left="0.70866141732283472" right="0.70866141732283472" top="0.78740157480314965" bottom="0.78740157480314965" header="0.31496062992125984" footer="0.31496062992125984"/>
  <pageSetup paperSize="9" scale="32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U26"/>
  <sheetViews>
    <sheetView zoomScale="70" zoomScaleNormal="70" zoomScalePageLayoutView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21.42578125" style="4" customWidth="1"/>
    <col min="7" max="7" width="19.85546875" bestFit="1" customWidth="1"/>
    <col min="8" max="13" width="18.7109375" customWidth="1"/>
    <col min="14" max="14" width="22.42578125" customWidth="1"/>
    <col min="15" max="15" width="18.7109375" customWidth="1"/>
    <col min="16" max="16" width="17.85546875" customWidth="1"/>
    <col min="17" max="18" width="23.28515625" customWidth="1"/>
    <col min="19" max="19" width="21.140625" customWidth="1"/>
  </cols>
  <sheetData>
    <row r="1" spans="1:21" x14ac:dyDescent="0.25">
      <c r="I1" s="82"/>
      <c r="J1" s="82"/>
      <c r="K1" s="82"/>
      <c r="L1" s="82"/>
      <c r="M1" s="82"/>
      <c r="N1" s="82"/>
      <c r="O1" s="82"/>
      <c r="P1" s="82"/>
      <c r="Q1" s="82"/>
      <c r="R1" s="82"/>
      <c r="S1" s="82"/>
    </row>
    <row r="2" spans="1:21" x14ac:dyDescent="0.25">
      <c r="E2" t="str">
        <f>Compilation!$B$4</f>
        <v>……</v>
      </c>
    </row>
    <row r="3" spans="1:21" x14ac:dyDescent="0.25">
      <c r="E3" t="str">
        <f>Compilation!$B$7</f>
        <v>……</v>
      </c>
    </row>
    <row r="4" spans="1:21" x14ac:dyDescent="0.25">
      <c r="E4" s="65">
        <f ca="1">Compilation!$B$9</f>
        <v>46087</v>
      </c>
      <c r="J4" s="36"/>
      <c r="K4" s="36"/>
      <c r="L4" s="36"/>
      <c r="M4" s="36"/>
      <c r="N4" s="36"/>
      <c r="O4" s="36"/>
      <c r="P4" s="36"/>
      <c r="Q4" s="36"/>
      <c r="R4" s="36"/>
      <c r="S4" s="36"/>
    </row>
    <row r="5" spans="1:21" x14ac:dyDescent="0.25">
      <c r="I5" s="83"/>
      <c r="J5" s="83"/>
      <c r="K5" s="83"/>
      <c r="L5" s="83"/>
      <c r="M5" s="83"/>
      <c r="N5" s="83"/>
      <c r="O5" s="83"/>
      <c r="P5" s="83"/>
      <c r="Q5" s="83"/>
      <c r="R5" s="83"/>
      <c r="S5" s="83"/>
    </row>
    <row r="6" spans="1:21" ht="21" customHeight="1" x14ac:dyDescent="0.25">
      <c r="A6" s="29"/>
      <c r="B6" s="30"/>
      <c r="C6" s="84" t="s">
        <v>204</v>
      </c>
      <c r="D6" s="85"/>
      <c r="E6" s="85"/>
      <c r="F6" s="85"/>
      <c r="G6" s="85"/>
      <c r="H6" s="85"/>
      <c r="I6" s="85"/>
      <c r="J6" s="85"/>
      <c r="K6" s="85"/>
      <c r="L6" s="85"/>
      <c r="M6" s="85"/>
      <c r="N6" s="85"/>
      <c r="O6" s="85"/>
      <c r="P6" s="85"/>
      <c r="Q6" s="85"/>
      <c r="R6" s="85"/>
      <c r="S6" s="86"/>
    </row>
    <row r="7" spans="1:21" ht="18.75" customHeight="1" x14ac:dyDescent="0.25">
      <c r="A7" s="31"/>
      <c r="B7" s="32"/>
      <c r="C7" s="87"/>
      <c r="D7" s="88"/>
      <c r="E7" s="88"/>
      <c r="F7" s="88"/>
      <c r="G7" s="88"/>
      <c r="H7" s="88"/>
      <c r="I7" s="88"/>
      <c r="J7" s="88"/>
      <c r="K7" s="88"/>
      <c r="L7" s="88"/>
      <c r="M7" s="88"/>
      <c r="N7" s="88"/>
      <c r="O7" s="88"/>
      <c r="P7" s="88"/>
      <c r="Q7" s="88"/>
      <c r="R7" s="88"/>
      <c r="S7" s="89"/>
    </row>
    <row r="8" spans="1:21" x14ac:dyDescent="0.25">
      <c r="A8" s="79" t="s">
        <v>191</v>
      </c>
      <c r="B8" s="79"/>
      <c r="C8" s="13" t="s">
        <v>4</v>
      </c>
      <c r="D8" s="13" t="s">
        <v>278</v>
      </c>
      <c r="E8" s="13" t="s">
        <v>89</v>
      </c>
      <c r="F8" s="21" t="s">
        <v>5</v>
      </c>
      <c r="G8" s="11" t="s">
        <v>324</v>
      </c>
      <c r="H8" s="11" t="s">
        <v>325</v>
      </c>
      <c r="I8" s="11" t="s">
        <v>7</v>
      </c>
      <c r="J8" s="11" t="s">
        <v>287</v>
      </c>
      <c r="K8" s="11" t="s">
        <v>8</v>
      </c>
      <c r="L8" s="11" t="s">
        <v>295</v>
      </c>
      <c r="M8" s="11" t="s">
        <v>118</v>
      </c>
      <c r="N8" s="11" t="s">
        <v>52</v>
      </c>
      <c r="O8" s="11" t="s">
        <v>53</v>
      </c>
      <c r="P8" s="11" t="s">
        <v>119</v>
      </c>
      <c r="Q8" s="11" t="s">
        <v>298</v>
      </c>
      <c r="R8" s="11" t="s">
        <v>280</v>
      </c>
      <c r="S8" s="11" t="s">
        <v>74</v>
      </c>
    </row>
    <row r="9" spans="1:21" x14ac:dyDescent="0.25">
      <c r="A9" s="79" t="s">
        <v>192</v>
      </c>
      <c r="B9" s="79"/>
      <c r="C9" s="13" t="s">
        <v>6</v>
      </c>
      <c r="D9" s="13" t="s">
        <v>6</v>
      </c>
      <c r="E9" s="13" t="s">
        <v>6</v>
      </c>
      <c r="F9" s="21" t="s">
        <v>72</v>
      </c>
      <c r="G9" s="21" t="s">
        <v>72</v>
      </c>
      <c r="H9" s="21" t="s">
        <v>72</v>
      </c>
      <c r="I9" s="11" t="s">
        <v>241</v>
      </c>
      <c r="J9" s="11" t="s">
        <v>288</v>
      </c>
      <c r="K9" s="11" t="s">
        <v>9</v>
      </c>
      <c r="L9" s="11" t="s">
        <v>9</v>
      </c>
      <c r="M9" s="11" t="s">
        <v>9</v>
      </c>
      <c r="N9" s="11" t="s">
        <v>269</v>
      </c>
      <c r="O9" s="11" t="s">
        <v>268</v>
      </c>
      <c r="P9" s="11" t="s">
        <v>268</v>
      </c>
      <c r="Q9" s="11" t="s">
        <v>6</v>
      </c>
      <c r="R9" s="11" t="s">
        <v>6</v>
      </c>
      <c r="S9" s="11" t="s">
        <v>6</v>
      </c>
    </row>
    <row r="10" spans="1:21" x14ac:dyDescent="0.25">
      <c r="A10" s="79" t="s">
        <v>193</v>
      </c>
      <c r="B10" s="79"/>
      <c r="C10" s="13" t="s">
        <v>235</v>
      </c>
      <c r="D10" s="13" t="s">
        <v>279</v>
      </c>
      <c r="E10" s="13" t="s">
        <v>300</v>
      </c>
      <c r="F10" s="70" t="s">
        <v>242</v>
      </c>
      <c r="G10" s="13" t="s">
        <v>235</v>
      </c>
      <c r="H10" s="13" t="s">
        <v>235</v>
      </c>
      <c r="I10" s="11"/>
      <c r="J10" s="11"/>
      <c r="K10" s="11"/>
      <c r="L10" s="11"/>
      <c r="M10" s="11"/>
      <c r="N10" s="11" t="s">
        <v>240</v>
      </c>
      <c r="O10" s="11" t="s">
        <v>236</v>
      </c>
      <c r="P10" s="11" t="s">
        <v>237</v>
      </c>
      <c r="Q10" s="11" t="s">
        <v>238</v>
      </c>
      <c r="R10" s="11" t="s">
        <v>281</v>
      </c>
      <c r="S10" s="11" t="s">
        <v>239</v>
      </c>
    </row>
    <row r="11" spans="1:21" x14ac:dyDescent="0.25">
      <c r="A11" s="80" t="s">
        <v>313</v>
      </c>
      <c r="B11" s="81"/>
      <c r="C11" s="11" t="s">
        <v>314</v>
      </c>
      <c r="D11" s="11" t="s">
        <v>314</v>
      </c>
      <c r="E11" s="11" t="s">
        <v>314</v>
      </c>
      <c r="F11" s="11" t="s">
        <v>314</v>
      </c>
      <c r="G11" s="11" t="s">
        <v>314</v>
      </c>
      <c r="H11" s="11" t="s">
        <v>314</v>
      </c>
      <c r="I11" s="11" t="s">
        <v>314</v>
      </c>
      <c r="J11" s="11" t="s">
        <v>314</v>
      </c>
      <c r="K11" s="11" t="s">
        <v>314</v>
      </c>
      <c r="L11" s="11" t="s">
        <v>314</v>
      </c>
      <c r="M11" s="11" t="s">
        <v>314</v>
      </c>
      <c r="N11" s="11" t="s">
        <v>314</v>
      </c>
      <c r="O11" s="11" t="s">
        <v>314</v>
      </c>
      <c r="P11" s="11" t="s">
        <v>314</v>
      </c>
      <c r="Q11" s="11" t="s">
        <v>314</v>
      </c>
      <c r="R11" s="11" t="s">
        <v>314</v>
      </c>
      <c r="S11" s="11" t="s">
        <v>314</v>
      </c>
    </row>
    <row r="12" spans="1:21" ht="69" customHeight="1" x14ac:dyDescent="0.25">
      <c r="A12" s="10" t="s">
        <v>222</v>
      </c>
      <c r="B12" s="10" t="s">
        <v>223</v>
      </c>
      <c r="C12" s="12"/>
      <c r="D12" s="12"/>
      <c r="E12" s="12"/>
      <c r="F12" s="20"/>
      <c r="G12" s="12"/>
      <c r="H12" s="12"/>
      <c r="I12" s="12"/>
      <c r="J12" s="12"/>
      <c r="K12" s="12"/>
      <c r="L12" s="12"/>
      <c r="M12" s="12"/>
      <c r="N12" s="10"/>
      <c r="O12" s="10"/>
      <c r="P12" s="10"/>
      <c r="Q12" s="10"/>
      <c r="R12" s="10"/>
      <c r="S12" s="10"/>
    </row>
    <row r="13" spans="1:21" x14ac:dyDescent="0.25">
      <c r="A13" s="79" t="s">
        <v>194</v>
      </c>
      <c r="B13" s="79"/>
      <c r="C13" s="11" t="s">
        <v>94</v>
      </c>
      <c r="D13" s="11" t="s">
        <v>93</v>
      </c>
      <c r="E13" s="11" t="s">
        <v>93</v>
      </c>
      <c r="F13" s="11" t="s">
        <v>46</v>
      </c>
      <c r="G13" s="11" t="s">
        <v>323</v>
      </c>
      <c r="H13" s="11" t="s">
        <v>323</v>
      </c>
      <c r="I13" s="11" t="s">
        <v>47</v>
      </c>
      <c r="J13" s="11" t="s">
        <v>47</v>
      </c>
      <c r="K13" s="11" t="s">
        <v>48</v>
      </c>
      <c r="L13" s="11" t="s">
        <v>296</v>
      </c>
      <c r="M13" s="11" t="s">
        <v>196</v>
      </c>
      <c r="N13" s="11" t="s">
        <v>46</v>
      </c>
      <c r="O13" s="11" t="s">
        <v>46</v>
      </c>
      <c r="P13" s="11" t="s">
        <v>65</v>
      </c>
      <c r="Q13" s="11" t="s">
        <v>65</v>
      </c>
      <c r="R13" s="11" t="s">
        <v>65</v>
      </c>
      <c r="S13" s="11" t="s">
        <v>65</v>
      </c>
      <c r="T13" s="11"/>
      <c r="U13" s="11"/>
    </row>
    <row r="14" spans="1:21" ht="35.1" customHeight="1" x14ac:dyDescent="0.25">
      <c r="A14" s="26" t="s">
        <v>26</v>
      </c>
      <c r="B14" s="28" t="str">
        <f>'Light modules'!B15</f>
        <v>Area name 1</v>
      </c>
      <c r="C14" s="44"/>
      <c r="D14" s="44"/>
      <c r="E14" s="44"/>
      <c r="F14" s="44"/>
      <c r="G14" s="44"/>
      <c r="H14" s="44"/>
      <c r="I14" s="44"/>
      <c r="J14" s="44"/>
      <c r="K14" s="44"/>
      <c r="L14" s="44"/>
      <c r="M14" s="44"/>
      <c r="N14" s="44"/>
      <c r="O14" s="44"/>
      <c r="P14" s="44"/>
      <c r="Q14" s="44"/>
      <c r="R14" s="44"/>
      <c r="S14" s="44"/>
    </row>
    <row r="15" spans="1:21" ht="35.1" customHeight="1" x14ac:dyDescent="0.25">
      <c r="A15" s="26" t="s">
        <v>27</v>
      </c>
      <c r="B15" s="28" t="str">
        <f>'Light modules'!B16</f>
        <v>Area name 2</v>
      </c>
      <c r="C15" s="44"/>
      <c r="D15" s="44"/>
      <c r="E15" s="44"/>
      <c r="F15" s="44"/>
      <c r="G15" s="44"/>
      <c r="H15" s="44"/>
      <c r="I15" s="44"/>
      <c r="J15" s="44"/>
      <c r="K15" s="44"/>
      <c r="L15" s="44"/>
      <c r="M15" s="44"/>
      <c r="N15" s="44"/>
      <c r="O15" s="44"/>
      <c r="P15" s="44"/>
      <c r="Q15" s="44"/>
      <c r="R15" s="44"/>
      <c r="S15" s="44"/>
    </row>
    <row r="16" spans="1:21" ht="35.1" customHeight="1" x14ac:dyDescent="0.25">
      <c r="A16" s="26" t="s">
        <v>28</v>
      </c>
      <c r="B16" s="28" t="str">
        <f>'Light modules'!B17</f>
        <v>Area name 3</v>
      </c>
      <c r="C16" s="44"/>
      <c r="D16" s="44"/>
      <c r="E16" s="44"/>
      <c r="F16" s="44"/>
      <c r="G16" s="44"/>
      <c r="H16" s="44"/>
      <c r="I16" s="44"/>
      <c r="J16" s="44"/>
      <c r="K16" s="44"/>
      <c r="L16" s="44"/>
      <c r="M16" s="44"/>
      <c r="N16" s="44"/>
      <c r="O16" s="44"/>
      <c r="P16" s="44"/>
      <c r="Q16" s="44"/>
      <c r="R16" s="44"/>
      <c r="S16" s="44"/>
    </row>
    <row r="17" spans="1:19" ht="35.1" customHeight="1" x14ac:dyDescent="0.25">
      <c r="A17" s="26" t="s">
        <v>29</v>
      </c>
      <c r="B17" s="28" t="str">
        <f>'Light modules'!B18</f>
        <v>Area name 4</v>
      </c>
      <c r="C17" s="44"/>
      <c r="D17" s="44"/>
      <c r="E17" s="44"/>
      <c r="F17" s="44"/>
      <c r="G17" s="44"/>
      <c r="H17" s="44"/>
      <c r="I17" s="44"/>
      <c r="J17" s="44"/>
      <c r="K17" s="44"/>
      <c r="L17" s="44"/>
      <c r="M17" s="44"/>
      <c r="N17" s="44"/>
      <c r="O17" s="44"/>
      <c r="P17" s="44"/>
      <c r="Q17" s="44"/>
      <c r="R17" s="44"/>
      <c r="S17" s="44"/>
    </row>
    <row r="18" spans="1:19" ht="35.1" customHeight="1" x14ac:dyDescent="0.25">
      <c r="A18" s="26" t="s">
        <v>30</v>
      </c>
      <c r="B18" s="28" t="str">
        <f>'Light modules'!B19</f>
        <v>Area  name 5</v>
      </c>
      <c r="C18" s="44"/>
      <c r="D18" s="44"/>
      <c r="E18" s="44"/>
      <c r="F18" s="44"/>
      <c r="G18" s="44"/>
      <c r="H18" s="44"/>
      <c r="I18" s="44"/>
      <c r="J18" s="44"/>
      <c r="K18" s="44"/>
      <c r="L18" s="44"/>
      <c r="M18" s="44"/>
      <c r="N18" s="44"/>
      <c r="O18" s="44"/>
      <c r="P18" s="44"/>
      <c r="Q18" s="44"/>
      <c r="R18" s="44"/>
      <c r="S18" s="44"/>
    </row>
    <row r="19" spans="1:19" ht="35.1" customHeight="1" x14ac:dyDescent="0.25">
      <c r="A19" s="26" t="s">
        <v>31</v>
      </c>
      <c r="B19" s="28" t="str">
        <f>'Light modules'!B20</f>
        <v>Area  name 6</v>
      </c>
      <c r="C19" s="44"/>
      <c r="D19" s="44"/>
      <c r="E19" s="44"/>
      <c r="F19" s="44"/>
      <c r="G19" s="44"/>
      <c r="H19" s="44"/>
      <c r="I19" s="44"/>
      <c r="J19" s="44"/>
      <c r="K19" s="44"/>
      <c r="L19" s="44"/>
      <c r="M19" s="44"/>
      <c r="N19" s="44"/>
      <c r="O19" s="44"/>
      <c r="P19" s="44"/>
      <c r="Q19" s="44"/>
      <c r="R19" s="44"/>
      <c r="S19" s="44"/>
    </row>
    <row r="20" spans="1:19" ht="35.1" customHeight="1" x14ac:dyDescent="0.25">
      <c r="A20" s="26" t="s">
        <v>32</v>
      </c>
      <c r="B20" s="28" t="str">
        <f>'Light modules'!B21</f>
        <v>Area  name 7</v>
      </c>
      <c r="C20" s="44"/>
      <c r="D20" s="44"/>
      <c r="E20" s="44"/>
      <c r="F20" s="44"/>
      <c r="G20" s="44"/>
      <c r="H20" s="44"/>
      <c r="I20" s="44"/>
      <c r="J20" s="44"/>
      <c r="K20" s="44"/>
      <c r="L20" s="44"/>
      <c r="M20" s="44"/>
      <c r="N20" s="44"/>
      <c r="O20" s="44"/>
      <c r="P20" s="44"/>
      <c r="Q20" s="44"/>
      <c r="R20" s="44"/>
      <c r="S20" s="44"/>
    </row>
    <row r="21" spans="1:19" ht="35.1" customHeight="1" x14ac:dyDescent="0.25">
      <c r="A21" s="26" t="s">
        <v>33</v>
      </c>
      <c r="B21" s="28" t="str">
        <f>'Light modules'!B22</f>
        <v>Area  name 8</v>
      </c>
      <c r="C21" s="44"/>
      <c r="D21" s="44"/>
      <c r="E21" s="44"/>
      <c r="F21" s="44"/>
      <c r="G21" s="44"/>
      <c r="H21" s="44"/>
      <c r="I21" s="44"/>
      <c r="J21" s="44"/>
      <c r="K21" s="44"/>
      <c r="L21" s="44"/>
      <c r="M21" s="44"/>
      <c r="N21" s="44"/>
      <c r="O21" s="44"/>
      <c r="P21" s="44"/>
      <c r="Q21" s="44"/>
      <c r="R21" s="44"/>
      <c r="S21" s="44"/>
    </row>
    <row r="22" spans="1:19" ht="35.1" customHeight="1" x14ac:dyDescent="0.25">
      <c r="A22" s="26" t="s">
        <v>34</v>
      </c>
      <c r="B22" s="28" t="str">
        <f>'Light modules'!B23</f>
        <v>Area  name 9</v>
      </c>
      <c r="C22" s="44"/>
      <c r="D22" s="44"/>
      <c r="E22" s="44"/>
      <c r="F22" s="44"/>
      <c r="G22" s="44"/>
      <c r="H22" s="44"/>
      <c r="I22" s="44"/>
      <c r="J22" s="44"/>
      <c r="K22" s="44"/>
      <c r="L22" s="44"/>
      <c r="M22" s="44"/>
      <c r="N22" s="44"/>
      <c r="O22" s="44"/>
      <c r="P22" s="44"/>
      <c r="Q22" s="44"/>
      <c r="R22" s="44"/>
      <c r="S22" s="44"/>
    </row>
    <row r="23" spans="1:19" ht="35.1" customHeight="1" x14ac:dyDescent="0.25">
      <c r="A23" s="26" t="s">
        <v>35</v>
      </c>
      <c r="B23" s="28" t="str">
        <f>'Light modules'!B24</f>
        <v>Area  name 10</v>
      </c>
      <c r="C23" s="44"/>
      <c r="D23" s="44"/>
      <c r="E23" s="44"/>
      <c r="F23" s="44"/>
      <c r="G23" s="44"/>
      <c r="H23" s="44"/>
      <c r="I23" s="44"/>
      <c r="J23" s="44"/>
      <c r="K23" s="44"/>
      <c r="L23" s="44"/>
      <c r="M23" s="44"/>
      <c r="N23" s="44"/>
      <c r="O23" s="44"/>
      <c r="P23" s="44"/>
      <c r="Q23" s="44"/>
      <c r="R23" s="44"/>
      <c r="S23" s="44"/>
    </row>
    <row r="24" spans="1:19" ht="35.1" customHeight="1" x14ac:dyDescent="0.25">
      <c r="A24" s="26" t="s">
        <v>36</v>
      </c>
      <c r="B24" s="28" t="str">
        <f>'Light modules'!B25</f>
        <v>Area  name 11</v>
      </c>
      <c r="C24" s="44"/>
      <c r="D24" s="44"/>
      <c r="E24" s="44"/>
      <c r="F24" s="44"/>
      <c r="G24" s="44"/>
      <c r="H24" s="44"/>
      <c r="I24" s="44"/>
      <c r="J24" s="44"/>
      <c r="K24" s="44"/>
      <c r="L24" s="44"/>
      <c r="M24" s="44"/>
      <c r="N24" s="44"/>
      <c r="O24" s="44"/>
      <c r="P24" s="44"/>
      <c r="Q24" s="44"/>
      <c r="R24" s="44"/>
      <c r="S24" s="44"/>
    </row>
    <row r="25" spans="1:19" ht="35.1" customHeight="1" x14ac:dyDescent="0.25">
      <c r="A25" s="26" t="s">
        <v>37</v>
      </c>
      <c r="B25" s="28" t="str">
        <f>'Light modules'!B26</f>
        <v>Area  name 12</v>
      </c>
      <c r="C25" s="44"/>
      <c r="D25" s="44"/>
      <c r="E25" s="44"/>
      <c r="F25" s="44"/>
      <c r="G25" s="44"/>
      <c r="H25" s="44"/>
      <c r="I25" s="44"/>
      <c r="J25" s="44"/>
      <c r="K25" s="44"/>
      <c r="L25" s="44"/>
      <c r="M25" s="44"/>
      <c r="N25" s="44"/>
      <c r="O25" s="44"/>
      <c r="P25" s="44"/>
      <c r="Q25" s="44"/>
      <c r="R25" s="44"/>
      <c r="S25" s="44"/>
    </row>
    <row r="26" spans="1:19" s="23" customFormat="1" ht="56.85" customHeight="1" x14ac:dyDescent="0.25">
      <c r="A26" s="24" t="s">
        <v>0</v>
      </c>
      <c r="B26" s="24"/>
      <c r="C26" s="24">
        <f t="shared" ref="C26:S26" si="0">SUM(C14:C25)</f>
        <v>0</v>
      </c>
      <c r="D26" s="24">
        <f t="shared" si="0"/>
        <v>0</v>
      </c>
      <c r="E26" s="24">
        <f t="shared" si="0"/>
        <v>0</v>
      </c>
      <c r="F26" s="24">
        <f t="shared" si="0"/>
        <v>0</v>
      </c>
      <c r="G26" s="24">
        <f t="shared" si="0"/>
        <v>0</v>
      </c>
      <c r="H26" s="24">
        <f t="shared" si="0"/>
        <v>0</v>
      </c>
      <c r="I26" s="24">
        <f t="shared" si="0"/>
        <v>0</v>
      </c>
      <c r="J26" s="24">
        <f t="shared" ref="J26" si="1">SUM(J14:J25)</f>
        <v>0</v>
      </c>
      <c r="K26" s="24">
        <f t="shared" si="0"/>
        <v>0</v>
      </c>
      <c r="L26" s="24">
        <f t="shared" si="0"/>
        <v>0</v>
      </c>
      <c r="M26" s="24">
        <f t="shared" si="0"/>
        <v>0</v>
      </c>
      <c r="N26" s="24">
        <f t="shared" si="0"/>
        <v>0</v>
      </c>
      <c r="O26" s="24">
        <f t="shared" si="0"/>
        <v>0</v>
      </c>
      <c r="P26" s="24">
        <f t="shared" si="0"/>
        <v>0</v>
      </c>
      <c r="Q26" s="24">
        <f t="shared" si="0"/>
        <v>0</v>
      </c>
      <c r="R26" s="24">
        <f t="shared" si="0"/>
        <v>0</v>
      </c>
      <c r="S26" s="24">
        <f t="shared" si="0"/>
        <v>0</v>
      </c>
    </row>
  </sheetData>
  <sheetProtection selectLockedCells="1"/>
  <mergeCells count="8">
    <mergeCell ref="I1:S1"/>
    <mergeCell ref="I5:S5"/>
    <mergeCell ref="A13:B13"/>
    <mergeCell ref="A8:B8"/>
    <mergeCell ref="A9:B9"/>
    <mergeCell ref="A10:B10"/>
    <mergeCell ref="C6:S7"/>
    <mergeCell ref="A11:B11"/>
  </mergeCells>
  <pageMargins left="0.70866141732283472" right="0.70866141732283472" top="0.78740157480314965" bottom="0.78740157480314965" header="0.31496062992125984" footer="0.31496062992125984"/>
  <pageSetup paperSize="9" scale="45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W27"/>
  <sheetViews>
    <sheetView zoomScale="70" zoomScaleNormal="70" zoomScalePageLayoutView="85" workbookViewId="0">
      <selection activeCell="C23" sqref="C23"/>
    </sheetView>
  </sheetViews>
  <sheetFormatPr baseColWidth="10" defaultColWidth="0.28515625" defaultRowHeight="15" x14ac:dyDescent="0.25"/>
  <cols>
    <col min="1" max="2" width="30.7109375" style="2" customWidth="1"/>
    <col min="3" max="4" width="18.7109375" customWidth="1"/>
    <col min="5" max="5" width="19.85546875" bestFit="1" customWidth="1"/>
    <col min="6" max="16" width="18.7109375" customWidth="1"/>
    <col min="17" max="17" width="20" customWidth="1"/>
    <col min="18" max="20" width="18.7109375" customWidth="1"/>
  </cols>
  <sheetData>
    <row r="1" spans="1:23" x14ac:dyDescent="0.25">
      <c r="H1" s="78"/>
      <c r="I1" s="78"/>
      <c r="J1" s="78"/>
      <c r="K1" s="78"/>
      <c r="L1" s="78"/>
      <c r="M1" s="78"/>
      <c r="N1" s="78"/>
      <c r="O1" s="78"/>
      <c r="P1" s="78"/>
      <c r="Q1" s="78"/>
      <c r="R1" s="78"/>
      <c r="S1" s="78"/>
      <c r="T1" s="78"/>
    </row>
    <row r="2" spans="1:23" x14ac:dyDescent="0.25">
      <c r="D2" t="str">
        <f>Compilation!$B$4</f>
        <v>……</v>
      </c>
    </row>
    <row r="3" spans="1:23" x14ac:dyDescent="0.25">
      <c r="D3" t="str">
        <f>Compilation!$B$7</f>
        <v>……</v>
      </c>
    </row>
    <row r="4" spans="1:23" x14ac:dyDescent="0.25">
      <c r="D4" s="65">
        <f ca="1">Compilation!$B$9</f>
        <v>46087</v>
      </c>
      <c r="J4" s="36"/>
      <c r="K4" s="36"/>
      <c r="M4" s="36"/>
      <c r="N4" s="36"/>
      <c r="O4" s="36"/>
      <c r="P4" s="36"/>
      <c r="Q4" s="36"/>
      <c r="R4" s="36"/>
      <c r="S4" s="36"/>
      <c r="T4" s="36"/>
    </row>
    <row r="5" spans="1:23" x14ac:dyDescent="0.25">
      <c r="H5" s="78"/>
      <c r="I5" s="78"/>
      <c r="J5" s="78"/>
      <c r="K5" s="78"/>
      <c r="L5" s="78"/>
      <c r="M5" s="78"/>
      <c r="N5" s="78"/>
      <c r="O5" s="78"/>
      <c r="P5" s="78"/>
      <c r="Q5" s="78"/>
      <c r="R5" s="78"/>
      <c r="S5" s="78"/>
      <c r="T5" s="78"/>
    </row>
    <row r="7" spans="1:23" ht="26.25" customHeight="1" x14ac:dyDescent="0.25">
      <c r="A7" s="29"/>
      <c r="B7" s="30"/>
      <c r="C7" s="84" t="s">
        <v>205</v>
      </c>
      <c r="D7" s="85"/>
      <c r="E7" s="85"/>
      <c r="F7" s="85"/>
      <c r="G7" s="85"/>
      <c r="H7" s="85"/>
      <c r="I7" s="85"/>
      <c r="J7" s="85"/>
      <c r="K7" s="85"/>
      <c r="L7" s="85"/>
      <c r="M7" s="85"/>
      <c r="N7" s="85"/>
      <c r="O7" s="85"/>
      <c r="P7" s="85"/>
      <c r="Q7" s="85"/>
      <c r="R7" s="85"/>
      <c r="S7" s="85"/>
      <c r="T7" s="86"/>
    </row>
    <row r="8" spans="1:23" ht="26.25" customHeight="1" x14ac:dyDescent="0.25">
      <c r="A8" s="31"/>
      <c r="B8" s="32"/>
      <c r="C8" s="87"/>
      <c r="D8" s="88"/>
      <c r="E8" s="88"/>
      <c r="F8" s="88"/>
      <c r="G8" s="88"/>
      <c r="H8" s="88"/>
      <c r="I8" s="88"/>
      <c r="J8" s="88"/>
      <c r="K8" s="88"/>
      <c r="L8" s="88"/>
      <c r="M8" s="88"/>
      <c r="N8" s="88"/>
      <c r="O8" s="88"/>
      <c r="P8" s="88"/>
      <c r="Q8" s="88"/>
      <c r="R8" s="88"/>
      <c r="S8" s="88"/>
      <c r="T8" s="89"/>
    </row>
    <row r="9" spans="1:23" x14ac:dyDescent="0.25">
      <c r="A9" s="79" t="s">
        <v>191</v>
      </c>
      <c r="B9" s="79"/>
      <c r="C9" s="11" t="s">
        <v>315</v>
      </c>
      <c r="D9" s="11" t="s">
        <v>316</v>
      </c>
      <c r="E9" s="11" t="s">
        <v>317</v>
      </c>
      <c r="F9" s="11" t="s">
        <v>10</v>
      </c>
      <c r="G9" s="11" t="s">
        <v>12</v>
      </c>
      <c r="H9" s="11" t="s">
        <v>11</v>
      </c>
      <c r="I9" s="11" t="s">
        <v>58</v>
      </c>
      <c r="J9" s="11" t="s">
        <v>59</v>
      </c>
      <c r="K9" s="11" t="s">
        <v>61</v>
      </c>
      <c r="L9" s="11" t="s">
        <v>78</v>
      </c>
      <c r="M9" s="2" t="s">
        <v>79</v>
      </c>
      <c r="N9" s="11" t="s">
        <v>80</v>
      </c>
      <c r="O9" s="2" t="s">
        <v>83</v>
      </c>
      <c r="P9" s="11" t="s">
        <v>81</v>
      </c>
      <c r="Q9" s="11" t="s">
        <v>82</v>
      </c>
      <c r="R9" s="11" t="s">
        <v>377</v>
      </c>
      <c r="S9" s="11" t="s">
        <v>378</v>
      </c>
      <c r="T9" s="11" t="s">
        <v>379</v>
      </c>
    </row>
    <row r="10" spans="1:23" x14ac:dyDescent="0.25">
      <c r="A10" s="79" t="s">
        <v>192</v>
      </c>
      <c r="B10" s="79"/>
      <c r="C10" s="11" t="s">
        <v>243</v>
      </c>
      <c r="D10" s="11" t="s">
        <v>243</v>
      </c>
      <c r="E10" s="11" t="s">
        <v>243</v>
      </c>
      <c r="F10" s="11" t="s">
        <v>244</v>
      </c>
      <c r="G10" s="11" t="s">
        <v>244</v>
      </c>
      <c r="H10" s="11" t="s">
        <v>244</v>
      </c>
      <c r="I10" s="11" t="s">
        <v>244</v>
      </c>
      <c r="J10" s="11" t="s">
        <v>244</v>
      </c>
      <c r="K10" s="11" t="s">
        <v>244</v>
      </c>
      <c r="L10" s="11" t="s">
        <v>85</v>
      </c>
      <c r="M10" s="11" t="s">
        <v>85</v>
      </c>
      <c r="N10" s="11" t="s">
        <v>85</v>
      </c>
      <c r="O10" s="11" t="s">
        <v>86</v>
      </c>
      <c r="P10" s="11" t="s">
        <v>244</v>
      </c>
      <c r="Q10" s="11" t="s">
        <v>244</v>
      </c>
      <c r="R10" s="11" t="s">
        <v>245</v>
      </c>
      <c r="S10" s="11" t="s">
        <v>245</v>
      </c>
      <c r="T10" s="11" t="s">
        <v>245</v>
      </c>
    </row>
    <row r="11" spans="1:23" x14ac:dyDescent="0.25">
      <c r="A11" s="79" t="s">
        <v>193</v>
      </c>
      <c r="B11" s="79"/>
      <c r="C11" s="11" t="s">
        <v>246</v>
      </c>
      <c r="D11" s="11" t="s">
        <v>247</v>
      </c>
      <c r="E11" s="11" t="s">
        <v>248</v>
      </c>
      <c r="F11" s="11" t="s">
        <v>246</v>
      </c>
      <c r="G11" s="11" t="s">
        <v>247</v>
      </c>
      <c r="H11" s="11" t="s">
        <v>248</v>
      </c>
      <c r="I11" s="11" t="s">
        <v>249</v>
      </c>
      <c r="J11" s="11" t="s">
        <v>248</v>
      </c>
      <c r="K11" s="11" t="s">
        <v>60</v>
      </c>
      <c r="L11" s="11" t="s">
        <v>249</v>
      </c>
      <c r="M11" s="11" t="s">
        <v>248</v>
      </c>
      <c r="N11" s="11" t="s">
        <v>60</v>
      </c>
      <c r="O11" s="11" t="s">
        <v>250</v>
      </c>
      <c r="P11" s="11" t="s">
        <v>251</v>
      </c>
      <c r="Q11" s="11" t="s">
        <v>252</v>
      </c>
      <c r="R11" s="11" t="s">
        <v>253</v>
      </c>
      <c r="S11" s="11" t="s">
        <v>254</v>
      </c>
      <c r="T11" s="11" t="s">
        <v>255</v>
      </c>
    </row>
    <row r="12" spans="1:23" x14ac:dyDescent="0.25">
      <c r="A12" s="80" t="s">
        <v>313</v>
      </c>
      <c r="B12" s="81"/>
      <c r="C12" s="11" t="s">
        <v>314</v>
      </c>
      <c r="D12" s="11" t="s">
        <v>314</v>
      </c>
      <c r="E12" s="11" t="s">
        <v>314</v>
      </c>
      <c r="F12" s="11" t="s">
        <v>314</v>
      </c>
      <c r="G12" s="11" t="s">
        <v>314</v>
      </c>
      <c r="H12" s="11" t="s">
        <v>314</v>
      </c>
      <c r="I12" s="11" t="s">
        <v>314</v>
      </c>
      <c r="J12" s="11" t="s">
        <v>314</v>
      </c>
      <c r="K12" s="11" t="s">
        <v>314</v>
      </c>
      <c r="L12" s="11" t="s">
        <v>314</v>
      </c>
      <c r="M12" s="11" t="s">
        <v>314</v>
      </c>
      <c r="N12" s="11" t="s">
        <v>314</v>
      </c>
      <c r="O12" s="11" t="s">
        <v>1</v>
      </c>
      <c r="P12" s="11" t="s">
        <v>314</v>
      </c>
      <c r="Q12" s="11" t="s">
        <v>314</v>
      </c>
      <c r="R12" s="11" t="s">
        <v>314</v>
      </c>
      <c r="S12" s="11" t="s">
        <v>314</v>
      </c>
      <c r="T12" s="11" t="s">
        <v>314</v>
      </c>
    </row>
    <row r="13" spans="1:23" ht="69" customHeight="1" x14ac:dyDescent="0.25">
      <c r="A13" s="10" t="s">
        <v>222</v>
      </c>
      <c r="B13" s="10" t="s">
        <v>223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</row>
    <row r="14" spans="1:23" x14ac:dyDescent="0.25">
      <c r="A14" s="79" t="s">
        <v>194</v>
      </c>
      <c r="B14" s="79"/>
      <c r="C14" s="11" t="s">
        <v>49</v>
      </c>
      <c r="D14" s="11" t="s">
        <v>49</v>
      </c>
      <c r="E14" s="11" t="s">
        <v>49</v>
      </c>
      <c r="F14" s="11" t="s">
        <v>49</v>
      </c>
      <c r="G14" s="11" t="s">
        <v>49</v>
      </c>
      <c r="H14" s="11" t="s">
        <v>49</v>
      </c>
      <c r="I14" s="11" t="s">
        <v>99</v>
      </c>
      <c r="J14" s="11" t="s">
        <v>99</v>
      </c>
      <c r="K14" s="11" t="s">
        <v>99</v>
      </c>
      <c r="L14" s="11" t="s">
        <v>99</v>
      </c>
      <c r="M14" s="11" t="s">
        <v>99</v>
      </c>
      <c r="N14" s="11" t="s">
        <v>100</v>
      </c>
      <c r="O14" s="11" t="s">
        <v>84</v>
      </c>
      <c r="P14" s="11" t="s">
        <v>101</v>
      </c>
      <c r="Q14" s="11" t="s">
        <v>101</v>
      </c>
      <c r="R14" s="11" t="s">
        <v>77</v>
      </c>
      <c r="S14" s="11" t="s">
        <v>77</v>
      </c>
      <c r="T14" s="11" t="s">
        <v>77</v>
      </c>
      <c r="U14" s="11"/>
    </row>
    <row r="15" spans="1:23" ht="35.1" customHeight="1" x14ac:dyDescent="0.25">
      <c r="A15" s="26" t="s">
        <v>26</v>
      </c>
      <c r="B15" s="28" t="str">
        <f>'Light modules'!B15</f>
        <v>Area name 1</v>
      </c>
      <c r="C15" s="44"/>
      <c r="D15" s="44"/>
      <c r="E15" s="44"/>
      <c r="F15" s="44"/>
      <c r="G15" s="44"/>
      <c r="H15" s="44"/>
      <c r="I15" s="44"/>
      <c r="J15" s="44"/>
      <c r="K15" s="44"/>
      <c r="L15" s="44"/>
      <c r="M15" s="44"/>
      <c r="N15" s="44"/>
      <c r="O15" s="44"/>
      <c r="P15" s="44"/>
      <c r="Q15" s="44"/>
      <c r="R15" s="44"/>
      <c r="S15" s="44"/>
      <c r="T15" s="44"/>
      <c r="U15" s="44">
        <v>1</v>
      </c>
      <c r="V15" s="44">
        <v>1</v>
      </c>
      <c r="W15" s="44">
        <v>1</v>
      </c>
    </row>
    <row r="16" spans="1:23" ht="35.1" customHeight="1" x14ac:dyDescent="0.25">
      <c r="A16" s="26" t="s">
        <v>27</v>
      </c>
      <c r="B16" s="28" t="str">
        <f>'Light modules'!B16</f>
        <v>Area name 2</v>
      </c>
      <c r="C16" s="44"/>
      <c r="D16" s="44"/>
      <c r="E16" s="44"/>
      <c r="F16" s="44"/>
      <c r="G16" s="44"/>
      <c r="H16" s="44"/>
      <c r="I16" s="44"/>
      <c r="J16" s="44"/>
      <c r="K16" s="44"/>
      <c r="L16" s="44"/>
      <c r="M16" s="44"/>
      <c r="N16" s="44"/>
      <c r="O16" s="44"/>
      <c r="P16" s="44"/>
      <c r="Q16" s="44"/>
      <c r="R16" s="44"/>
      <c r="S16" s="44"/>
      <c r="T16" s="44"/>
      <c r="U16" s="44">
        <v>1</v>
      </c>
      <c r="V16" s="44">
        <v>1</v>
      </c>
      <c r="W16" s="44">
        <v>1</v>
      </c>
    </row>
    <row r="17" spans="1:23" ht="35.1" customHeight="1" x14ac:dyDescent="0.25">
      <c r="A17" s="26" t="s">
        <v>28</v>
      </c>
      <c r="B17" s="28" t="str">
        <f>'Light modules'!B17</f>
        <v>Area name 3</v>
      </c>
      <c r="C17" s="44"/>
      <c r="D17" s="44"/>
      <c r="E17" s="44"/>
      <c r="F17" s="44"/>
      <c r="G17" s="44"/>
      <c r="H17" s="44"/>
      <c r="I17" s="44"/>
      <c r="J17" s="44"/>
      <c r="K17" s="44"/>
      <c r="L17" s="44"/>
      <c r="M17" s="44"/>
      <c r="N17" s="44"/>
      <c r="O17" s="44"/>
      <c r="P17" s="44"/>
      <c r="Q17" s="44"/>
      <c r="R17" s="44"/>
      <c r="S17" s="44"/>
      <c r="T17" s="44"/>
      <c r="U17" s="44">
        <v>1</v>
      </c>
      <c r="V17" s="44">
        <v>1</v>
      </c>
      <c r="W17" s="44">
        <v>1</v>
      </c>
    </row>
    <row r="18" spans="1:23" ht="35.1" customHeight="1" x14ac:dyDescent="0.25">
      <c r="A18" s="26" t="s">
        <v>29</v>
      </c>
      <c r="B18" s="28" t="str">
        <f>'Light modules'!B18</f>
        <v>Area name 4</v>
      </c>
      <c r="C18" s="44"/>
      <c r="D18" s="44"/>
      <c r="E18" s="44"/>
      <c r="F18" s="44"/>
      <c r="G18" s="44"/>
      <c r="H18" s="44"/>
      <c r="I18" s="44"/>
      <c r="J18" s="44"/>
      <c r="K18" s="44"/>
      <c r="L18" s="44"/>
      <c r="M18" s="44"/>
      <c r="N18" s="44"/>
      <c r="O18" s="44"/>
      <c r="P18" s="44"/>
      <c r="Q18" s="44"/>
      <c r="R18" s="44"/>
      <c r="S18" s="44"/>
      <c r="T18" s="44"/>
      <c r="U18" s="44">
        <v>1</v>
      </c>
      <c r="V18" s="44">
        <v>1</v>
      </c>
      <c r="W18" s="44">
        <v>1</v>
      </c>
    </row>
    <row r="19" spans="1:23" ht="35.1" customHeight="1" x14ac:dyDescent="0.25">
      <c r="A19" s="26" t="s">
        <v>30</v>
      </c>
      <c r="B19" s="28" t="str">
        <f>'Light modules'!B19</f>
        <v>Area  name 5</v>
      </c>
      <c r="C19" s="44"/>
      <c r="D19" s="44"/>
      <c r="E19" s="44"/>
      <c r="F19" s="44"/>
      <c r="G19" s="44"/>
      <c r="H19" s="44"/>
      <c r="I19" s="44"/>
      <c r="J19" s="44"/>
      <c r="K19" s="44"/>
      <c r="L19" s="44"/>
      <c r="M19" s="44"/>
      <c r="N19" s="44"/>
      <c r="O19" s="44"/>
      <c r="P19" s="44"/>
      <c r="Q19" s="44"/>
      <c r="R19" s="44"/>
      <c r="S19" s="44"/>
      <c r="T19" s="44"/>
      <c r="U19" s="44">
        <v>1</v>
      </c>
      <c r="V19" s="44">
        <v>1</v>
      </c>
      <c r="W19" s="44">
        <v>1</v>
      </c>
    </row>
    <row r="20" spans="1:23" ht="35.1" customHeight="1" x14ac:dyDescent="0.25">
      <c r="A20" s="26" t="s">
        <v>31</v>
      </c>
      <c r="B20" s="28" t="str">
        <f>'Light modules'!B20</f>
        <v>Area  name 6</v>
      </c>
      <c r="C20" s="44"/>
      <c r="D20" s="44"/>
      <c r="E20" s="44"/>
      <c r="F20" s="44"/>
      <c r="G20" s="44"/>
      <c r="H20" s="44"/>
      <c r="I20" s="44"/>
      <c r="J20" s="44"/>
      <c r="K20" s="44"/>
      <c r="L20" s="44"/>
      <c r="M20" s="44"/>
      <c r="N20" s="44"/>
      <c r="O20" s="44"/>
      <c r="P20" s="44"/>
      <c r="Q20" s="44"/>
      <c r="R20" s="44"/>
      <c r="S20" s="44"/>
      <c r="T20" s="44"/>
      <c r="U20" s="44">
        <v>1</v>
      </c>
      <c r="V20" s="44">
        <v>1</v>
      </c>
      <c r="W20" s="44">
        <v>1</v>
      </c>
    </row>
    <row r="21" spans="1:23" ht="35.1" customHeight="1" x14ac:dyDescent="0.25">
      <c r="A21" s="26" t="s">
        <v>32</v>
      </c>
      <c r="B21" s="28" t="str">
        <f>'Light modules'!B21</f>
        <v>Area  name 7</v>
      </c>
      <c r="C21" s="44"/>
      <c r="D21" s="44"/>
      <c r="E21" s="44"/>
      <c r="F21" s="44"/>
      <c r="G21" s="44"/>
      <c r="H21" s="44"/>
      <c r="I21" s="44"/>
      <c r="J21" s="44"/>
      <c r="K21" s="44"/>
      <c r="L21" s="44"/>
      <c r="M21" s="44"/>
      <c r="N21" s="44"/>
      <c r="O21" s="44"/>
      <c r="P21" s="44"/>
      <c r="Q21" s="44"/>
      <c r="R21" s="44"/>
      <c r="S21" s="44"/>
      <c r="T21" s="44"/>
      <c r="U21" s="44">
        <v>1</v>
      </c>
      <c r="V21" s="44">
        <v>1</v>
      </c>
      <c r="W21" s="44">
        <v>1</v>
      </c>
    </row>
    <row r="22" spans="1:23" ht="35.1" customHeight="1" x14ac:dyDescent="0.25">
      <c r="A22" s="26" t="s">
        <v>33</v>
      </c>
      <c r="B22" s="28" t="str">
        <f>'Light modules'!B22</f>
        <v>Area  name 8</v>
      </c>
      <c r="C22" s="44"/>
      <c r="D22" s="44"/>
      <c r="E22" s="44"/>
      <c r="F22" s="44"/>
      <c r="G22" s="44"/>
      <c r="H22" s="44"/>
      <c r="I22" s="44"/>
      <c r="J22" s="44"/>
      <c r="K22" s="44"/>
      <c r="L22" s="44"/>
      <c r="M22" s="44"/>
      <c r="N22" s="44"/>
      <c r="O22" s="44"/>
      <c r="P22" s="44"/>
      <c r="Q22" s="44"/>
      <c r="R22" s="44"/>
      <c r="S22" s="44"/>
      <c r="T22" s="44"/>
      <c r="U22" s="44">
        <v>1</v>
      </c>
      <c r="V22" s="44">
        <v>1</v>
      </c>
      <c r="W22" s="44">
        <v>1</v>
      </c>
    </row>
    <row r="23" spans="1:23" ht="35.1" customHeight="1" x14ac:dyDescent="0.25">
      <c r="A23" s="26" t="s">
        <v>34</v>
      </c>
      <c r="B23" s="28" t="str">
        <f>'Light modules'!B23</f>
        <v>Area  name 9</v>
      </c>
      <c r="C23" s="44"/>
      <c r="D23" s="44"/>
      <c r="E23" s="44"/>
      <c r="F23" s="44"/>
      <c r="G23" s="44"/>
      <c r="H23" s="44"/>
      <c r="I23" s="44"/>
      <c r="J23" s="44"/>
      <c r="K23" s="44"/>
      <c r="L23" s="44"/>
      <c r="M23" s="44"/>
      <c r="N23" s="44"/>
      <c r="O23" s="44"/>
      <c r="P23" s="44"/>
      <c r="Q23" s="44"/>
      <c r="R23" s="44"/>
      <c r="S23" s="44"/>
      <c r="T23" s="44"/>
      <c r="U23" s="44">
        <v>1</v>
      </c>
      <c r="V23" s="44">
        <v>1</v>
      </c>
      <c r="W23" s="44">
        <v>1</v>
      </c>
    </row>
    <row r="24" spans="1:23" ht="35.1" customHeight="1" x14ac:dyDescent="0.25">
      <c r="A24" s="26" t="s">
        <v>35</v>
      </c>
      <c r="B24" s="28" t="str">
        <f>'Light modules'!B24</f>
        <v>Area  name 10</v>
      </c>
      <c r="C24" s="44"/>
      <c r="D24" s="44"/>
      <c r="E24" s="44"/>
      <c r="F24" s="44"/>
      <c r="G24" s="44"/>
      <c r="H24" s="44"/>
      <c r="I24" s="44"/>
      <c r="J24" s="44"/>
      <c r="K24" s="44"/>
      <c r="L24" s="44"/>
      <c r="M24" s="44"/>
      <c r="N24" s="44"/>
      <c r="O24" s="44"/>
      <c r="P24" s="44"/>
      <c r="Q24" s="44"/>
      <c r="R24" s="44"/>
      <c r="S24" s="44"/>
      <c r="T24" s="44"/>
      <c r="U24" s="44">
        <v>1</v>
      </c>
      <c r="V24" s="44">
        <v>1</v>
      </c>
      <c r="W24" s="44">
        <v>1</v>
      </c>
    </row>
    <row r="25" spans="1:23" ht="35.1" customHeight="1" x14ac:dyDescent="0.25">
      <c r="A25" s="26" t="s">
        <v>36</v>
      </c>
      <c r="B25" s="28" t="str">
        <f>'Light modules'!B25</f>
        <v>Area  name 11</v>
      </c>
      <c r="C25" s="44"/>
      <c r="D25" s="44"/>
      <c r="E25" s="44"/>
      <c r="F25" s="44"/>
      <c r="G25" s="44"/>
      <c r="H25" s="44"/>
      <c r="I25" s="44"/>
      <c r="J25" s="44"/>
      <c r="K25" s="44"/>
      <c r="L25" s="44"/>
      <c r="M25" s="44"/>
      <c r="N25" s="44"/>
      <c r="O25" s="44"/>
      <c r="P25" s="44"/>
      <c r="Q25" s="44"/>
      <c r="R25" s="44"/>
      <c r="S25" s="44"/>
      <c r="T25" s="44"/>
      <c r="U25" s="44">
        <v>1</v>
      </c>
      <c r="V25" s="44">
        <v>1</v>
      </c>
      <c r="W25" s="44">
        <v>1</v>
      </c>
    </row>
    <row r="26" spans="1:23" ht="35.1" customHeight="1" x14ac:dyDescent="0.25">
      <c r="A26" s="26" t="s">
        <v>37</v>
      </c>
      <c r="B26" s="28" t="str">
        <f>'Light modules'!B26</f>
        <v>Area  name 12</v>
      </c>
      <c r="C26" s="44"/>
      <c r="D26" s="44"/>
      <c r="E26" s="44"/>
      <c r="F26" s="44"/>
      <c r="G26" s="44"/>
      <c r="H26" s="44"/>
      <c r="I26" s="44"/>
      <c r="J26" s="44"/>
      <c r="K26" s="44"/>
      <c r="L26" s="44"/>
      <c r="M26" s="44"/>
      <c r="N26" s="44"/>
      <c r="O26" s="44"/>
      <c r="P26" s="44"/>
      <c r="Q26" s="44"/>
      <c r="R26" s="44"/>
      <c r="S26" s="44"/>
      <c r="T26" s="44"/>
      <c r="U26" s="44">
        <v>1</v>
      </c>
      <c r="V26" s="44">
        <v>1</v>
      </c>
      <c r="W26" s="44">
        <v>1</v>
      </c>
    </row>
    <row r="27" spans="1:23" s="23" customFormat="1" ht="56.85" customHeight="1" x14ac:dyDescent="0.25">
      <c r="A27" s="24" t="s">
        <v>0</v>
      </c>
      <c r="B27" s="24"/>
      <c r="C27" s="24">
        <f>SUM(C15:C26)</f>
        <v>0</v>
      </c>
      <c r="D27" s="24">
        <f t="shared" ref="D27:U27" si="0">SUM(D15:D26)</f>
        <v>0</v>
      </c>
      <c r="E27" s="24">
        <f t="shared" si="0"/>
        <v>0</v>
      </c>
      <c r="F27" s="24">
        <f t="shared" si="0"/>
        <v>0</v>
      </c>
      <c r="G27" s="24">
        <f t="shared" si="0"/>
        <v>0</v>
      </c>
      <c r="H27" s="24">
        <f t="shared" si="0"/>
        <v>0</v>
      </c>
      <c r="I27" s="24">
        <f t="shared" si="0"/>
        <v>0</v>
      </c>
      <c r="J27" s="24">
        <f t="shared" si="0"/>
        <v>0</v>
      </c>
      <c r="K27" s="24">
        <f t="shared" si="0"/>
        <v>0</v>
      </c>
      <c r="L27" s="24">
        <f t="shared" si="0"/>
        <v>0</v>
      </c>
      <c r="M27" s="24">
        <f t="shared" si="0"/>
        <v>0</v>
      </c>
      <c r="N27" s="24">
        <f t="shared" si="0"/>
        <v>0</v>
      </c>
      <c r="O27" s="24">
        <f t="shared" si="0"/>
        <v>0</v>
      </c>
      <c r="P27" s="24">
        <f t="shared" si="0"/>
        <v>0</v>
      </c>
      <c r="Q27" s="24">
        <f t="shared" si="0"/>
        <v>0</v>
      </c>
      <c r="R27" s="24">
        <f t="shared" si="0"/>
        <v>0</v>
      </c>
      <c r="S27" s="24">
        <f t="shared" si="0"/>
        <v>0</v>
      </c>
      <c r="T27" s="24">
        <f t="shared" si="0"/>
        <v>0</v>
      </c>
      <c r="U27" s="24">
        <f t="shared" si="0"/>
        <v>12</v>
      </c>
    </row>
  </sheetData>
  <sheetProtection selectLockedCells="1"/>
  <mergeCells count="8">
    <mergeCell ref="H1:T1"/>
    <mergeCell ref="H5:T5"/>
    <mergeCell ref="A14:B14"/>
    <mergeCell ref="A9:B9"/>
    <mergeCell ref="A10:B10"/>
    <mergeCell ref="A11:B11"/>
    <mergeCell ref="C7:T8"/>
    <mergeCell ref="A12:B12"/>
  </mergeCells>
  <pageMargins left="0.70866141732283472" right="0.70866141732283472" top="0.78740157480314965" bottom="0.78740157480314965" header="0.31496062992125984" footer="0.31496062992125984"/>
  <pageSetup paperSize="9" scale="32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Y26"/>
  <sheetViews>
    <sheetView zoomScale="70" zoomScaleNormal="70" workbookViewId="0">
      <selection activeCell="F9" sqref="F9"/>
    </sheetView>
  </sheetViews>
  <sheetFormatPr baseColWidth="10" defaultColWidth="0.28515625" defaultRowHeight="15" x14ac:dyDescent="0.25"/>
  <cols>
    <col min="1" max="2" width="30.7109375" style="2" customWidth="1"/>
    <col min="3" max="15" width="18.7109375" customWidth="1"/>
    <col min="16" max="16" width="19.85546875" bestFit="1" customWidth="1"/>
    <col min="17" max="19" width="19.85546875" customWidth="1"/>
    <col min="20" max="24" width="0.28515625" hidden="1" customWidth="1"/>
    <col min="25" max="25" width="0.140625" hidden="1" customWidth="1"/>
  </cols>
  <sheetData>
    <row r="1" spans="1:25" x14ac:dyDescent="0.25">
      <c r="G1" s="78" t="str">
        <f>Compilation!B4</f>
        <v>……</v>
      </c>
      <c r="H1" s="78"/>
      <c r="I1" s="78"/>
      <c r="J1" s="78"/>
      <c r="K1" s="78"/>
      <c r="L1" s="78"/>
      <c r="M1" s="78"/>
      <c r="N1" s="78"/>
      <c r="O1" s="78"/>
      <c r="P1" s="78"/>
      <c r="Q1" s="78"/>
      <c r="R1" s="78"/>
      <c r="S1" s="78"/>
    </row>
    <row r="2" spans="1:25" x14ac:dyDescent="0.25">
      <c r="G2" s="78" t="str">
        <f>Compilation!B7</f>
        <v>……</v>
      </c>
      <c r="H2" s="78"/>
      <c r="I2" s="78"/>
      <c r="J2" s="78"/>
      <c r="K2" s="78"/>
      <c r="L2" s="78"/>
      <c r="M2" s="78"/>
      <c r="N2" s="78"/>
      <c r="O2" s="78"/>
      <c r="P2" s="78"/>
      <c r="Q2" s="78"/>
      <c r="R2" s="78"/>
      <c r="S2" s="78"/>
    </row>
    <row r="3" spans="1:25" x14ac:dyDescent="0.25">
      <c r="G3" s="90">
        <f ca="1">Compilation!B9</f>
        <v>46087</v>
      </c>
      <c r="H3" s="90"/>
      <c r="I3" s="90"/>
      <c r="J3" s="90"/>
      <c r="K3" s="90"/>
      <c r="L3" s="90"/>
      <c r="M3" s="90"/>
      <c r="N3" s="90"/>
      <c r="O3" s="90"/>
      <c r="P3" s="90"/>
      <c r="Q3" s="90"/>
      <c r="R3" s="90"/>
      <c r="S3" s="90"/>
    </row>
    <row r="6" spans="1:25" ht="21" customHeight="1" x14ac:dyDescent="0.25">
      <c r="A6" s="29"/>
      <c r="B6" s="30"/>
      <c r="C6" s="84" t="s">
        <v>206</v>
      </c>
      <c r="D6" s="85"/>
      <c r="E6" s="85"/>
      <c r="F6" s="85"/>
      <c r="G6" s="85"/>
      <c r="H6" s="85"/>
      <c r="I6" s="85"/>
      <c r="J6" s="85"/>
      <c r="K6" s="85"/>
      <c r="L6" s="85"/>
      <c r="M6" s="85"/>
      <c r="N6" s="85"/>
      <c r="O6" s="85"/>
      <c r="P6" s="85"/>
      <c r="Q6" s="85"/>
      <c r="R6" s="85"/>
      <c r="S6" s="85"/>
      <c r="T6" s="85"/>
      <c r="U6" s="85"/>
      <c r="V6" s="85"/>
      <c r="W6" s="85"/>
      <c r="X6" s="85"/>
      <c r="Y6" s="86"/>
    </row>
    <row r="7" spans="1:25" ht="18.75" customHeight="1" x14ac:dyDescent="0.25">
      <c r="A7" s="31"/>
      <c r="B7" s="32"/>
      <c r="C7" s="87"/>
      <c r="D7" s="88"/>
      <c r="E7" s="88"/>
      <c r="F7" s="88"/>
      <c r="G7" s="88"/>
      <c r="H7" s="88"/>
      <c r="I7" s="88"/>
      <c r="J7" s="88"/>
      <c r="K7" s="88"/>
      <c r="L7" s="88"/>
      <c r="M7" s="88"/>
      <c r="N7" s="88"/>
      <c r="O7" s="88"/>
      <c r="P7" s="88"/>
      <c r="Q7" s="88"/>
      <c r="R7" s="88"/>
      <c r="S7" s="88"/>
      <c r="T7" s="88"/>
      <c r="U7" s="88"/>
      <c r="V7" s="88"/>
      <c r="W7" s="88"/>
      <c r="X7" s="88"/>
      <c r="Y7" s="89"/>
    </row>
    <row r="8" spans="1:25" x14ac:dyDescent="0.25">
      <c r="A8" s="79" t="s">
        <v>191</v>
      </c>
      <c r="B8" s="79"/>
      <c r="C8" s="37" t="s">
        <v>292</v>
      </c>
      <c r="D8" s="37" t="s">
        <v>293</v>
      </c>
      <c r="E8" s="37" t="s">
        <v>381</v>
      </c>
      <c r="F8" s="37" t="s">
        <v>384</v>
      </c>
      <c r="G8" s="37" t="s">
        <v>67</v>
      </c>
      <c r="H8" s="37" t="s">
        <v>68</v>
      </c>
      <c r="I8" s="37" t="s">
        <v>115</v>
      </c>
      <c r="J8" s="37" t="s">
        <v>116</v>
      </c>
      <c r="K8" s="37" t="s">
        <v>318</v>
      </c>
      <c r="L8" s="37" t="s">
        <v>319</v>
      </c>
      <c r="M8" s="38">
        <v>374740000</v>
      </c>
      <c r="N8" s="37">
        <v>374750000</v>
      </c>
      <c r="O8" s="37" t="s">
        <v>22</v>
      </c>
      <c r="P8" s="37" t="s">
        <v>23</v>
      </c>
      <c r="Q8" s="37" t="s">
        <v>24</v>
      </c>
      <c r="R8" s="37" t="s">
        <v>282</v>
      </c>
      <c r="S8" s="37" t="s">
        <v>283</v>
      </c>
    </row>
    <row r="9" spans="1:25" x14ac:dyDescent="0.25">
      <c r="A9" s="79" t="s">
        <v>192</v>
      </c>
      <c r="B9" s="79"/>
      <c r="C9" s="11" t="s">
        <v>256</v>
      </c>
      <c r="D9" s="11" t="s">
        <v>257</v>
      </c>
      <c r="E9" s="11" t="s">
        <v>257</v>
      </c>
      <c r="F9" s="11" t="s">
        <v>385</v>
      </c>
      <c r="G9" s="11" t="s">
        <v>258</v>
      </c>
      <c r="H9" s="11" t="s">
        <v>258</v>
      </c>
      <c r="I9" s="11" t="s">
        <v>259</v>
      </c>
      <c r="J9" s="11" t="s">
        <v>259</v>
      </c>
      <c r="K9" s="11" t="s">
        <v>320</v>
      </c>
      <c r="L9" s="11" t="s">
        <v>320</v>
      </c>
      <c r="M9" s="11" t="s">
        <v>260</v>
      </c>
      <c r="N9" s="11" t="s">
        <v>261</v>
      </c>
      <c r="O9" s="11" t="s">
        <v>262</v>
      </c>
      <c r="P9" s="11" t="s">
        <v>272</v>
      </c>
      <c r="Q9" s="11" t="s">
        <v>273</v>
      </c>
      <c r="R9" s="11" t="s">
        <v>284</v>
      </c>
      <c r="S9" s="11" t="s">
        <v>284</v>
      </c>
    </row>
    <row r="10" spans="1:25" x14ac:dyDescent="0.25">
      <c r="A10" s="79" t="s">
        <v>193</v>
      </c>
      <c r="B10" s="79"/>
      <c r="C10" s="11"/>
      <c r="D10" s="11"/>
      <c r="E10" s="11" t="s">
        <v>267</v>
      </c>
      <c r="F10" s="11"/>
      <c r="G10" s="11" t="s">
        <v>267</v>
      </c>
      <c r="H10" s="11" t="s">
        <v>266</v>
      </c>
      <c r="I10" s="11" t="s">
        <v>267</v>
      </c>
      <c r="J10" s="11" t="s">
        <v>266</v>
      </c>
      <c r="K10" s="11" t="s">
        <v>311</v>
      </c>
      <c r="L10" s="11" t="s">
        <v>312</v>
      </c>
      <c r="M10" s="11" t="s">
        <v>265</v>
      </c>
      <c r="N10" s="11" t="s">
        <v>265</v>
      </c>
      <c r="O10" s="11" t="s">
        <v>264</v>
      </c>
      <c r="P10" s="11" t="s">
        <v>263</v>
      </c>
      <c r="Q10" s="11" t="s">
        <v>263</v>
      </c>
      <c r="R10" s="11" t="s">
        <v>1</v>
      </c>
      <c r="S10" s="11" t="s">
        <v>1</v>
      </c>
    </row>
    <row r="11" spans="1:25" x14ac:dyDescent="0.25">
      <c r="A11" s="80" t="s">
        <v>313</v>
      </c>
      <c r="B11" s="81"/>
      <c r="C11" s="11" t="s">
        <v>314</v>
      </c>
      <c r="D11" s="11" t="s">
        <v>314</v>
      </c>
      <c r="E11" s="11" t="s">
        <v>314</v>
      </c>
      <c r="F11" s="11" t="s">
        <v>314</v>
      </c>
      <c r="G11" s="11" t="s">
        <v>314</v>
      </c>
      <c r="H11" s="11" t="s">
        <v>314</v>
      </c>
      <c r="I11" s="11" t="s">
        <v>314</v>
      </c>
      <c r="J11" s="11" t="s">
        <v>314</v>
      </c>
      <c r="K11" s="11" t="s">
        <v>314</v>
      </c>
      <c r="L11" s="11" t="s">
        <v>314</v>
      </c>
      <c r="M11" s="11" t="s">
        <v>314</v>
      </c>
      <c r="N11" s="11" t="s">
        <v>314</v>
      </c>
      <c r="O11" s="11" t="s">
        <v>314</v>
      </c>
      <c r="P11" s="11" t="s">
        <v>314</v>
      </c>
      <c r="Q11" s="11" t="s">
        <v>314</v>
      </c>
      <c r="R11" s="11" t="s">
        <v>314</v>
      </c>
      <c r="S11" s="11" t="s">
        <v>1</v>
      </c>
    </row>
    <row r="12" spans="1:25" ht="69" customHeight="1" x14ac:dyDescent="0.25">
      <c r="A12" s="10" t="s">
        <v>222</v>
      </c>
      <c r="B12" s="10" t="s">
        <v>223</v>
      </c>
      <c r="C12" s="34"/>
      <c r="D12" s="34"/>
      <c r="E12" s="34"/>
      <c r="F12" s="34"/>
      <c r="G12" s="34"/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</row>
    <row r="13" spans="1:25" x14ac:dyDescent="0.25">
      <c r="A13" s="79" t="s">
        <v>194</v>
      </c>
      <c r="B13" s="79"/>
      <c r="C13" s="11" t="s">
        <v>45</v>
      </c>
      <c r="D13" s="11" t="s">
        <v>93</v>
      </c>
      <c r="E13" s="11" t="s">
        <v>365</v>
      </c>
      <c r="F13" s="11" t="s">
        <v>383</v>
      </c>
      <c r="G13" s="11" t="s">
        <v>66</v>
      </c>
      <c r="H13" s="11" t="s">
        <v>66</v>
      </c>
      <c r="I13" s="11" t="s">
        <v>66</v>
      </c>
      <c r="J13" s="11" t="s">
        <v>66</v>
      </c>
      <c r="K13" s="11" t="s">
        <v>73</v>
      </c>
      <c r="L13" s="11" t="s">
        <v>310</v>
      </c>
      <c r="M13" s="11" t="s">
        <v>73</v>
      </c>
      <c r="N13" s="11" t="s">
        <v>73</v>
      </c>
      <c r="O13" s="11" t="s">
        <v>50</v>
      </c>
      <c r="P13" s="11" t="s">
        <v>51</v>
      </c>
      <c r="Q13" s="11" t="s">
        <v>51</v>
      </c>
      <c r="R13" s="11"/>
      <c r="S13" s="11" t="s">
        <v>285</v>
      </c>
    </row>
    <row r="14" spans="1:25" ht="35.1" customHeight="1" x14ac:dyDescent="0.25">
      <c r="A14" s="26" t="s">
        <v>26</v>
      </c>
      <c r="B14" s="28" t="str">
        <f>'Light modules'!B15</f>
        <v>Area name 1</v>
      </c>
      <c r="C14" s="44"/>
      <c r="D14" s="44"/>
      <c r="E14" s="44"/>
      <c r="F14" s="44"/>
      <c r="G14" s="44"/>
      <c r="H14" s="44"/>
      <c r="I14" s="44"/>
      <c r="J14" s="44"/>
      <c r="K14" s="44"/>
      <c r="L14" s="44"/>
      <c r="M14" s="44"/>
      <c r="N14" s="44"/>
      <c r="O14" s="44"/>
      <c r="P14" s="44"/>
      <c r="Q14" s="44"/>
      <c r="R14" s="44"/>
      <c r="S14" s="44"/>
    </row>
    <row r="15" spans="1:25" ht="35.1" customHeight="1" x14ac:dyDescent="0.25">
      <c r="A15" s="26" t="s">
        <v>27</v>
      </c>
      <c r="B15" s="28" t="str">
        <f>'Light modules'!B16</f>
        <v>Area name 2</v>
      </c>
      <c r="C15" s="44"/>
      <c r="D15" s="44"/>
      <c r="E15" s="44"/>
      <c r="F15" s="44"/>
      <c r="G15" s="44"/>
      <c r="H15" s="44"/>
      <c r="I15" s="44"/>
      <c r="J15" s="44"/>
      <c r="K15" s="44"/>
      <c r="L15" s="44"/>
      <c r="M15" s="44"/>
      <c r="N15" s="44"/>
      <c r="O15" s="44"/>
      <c r="P15" s="44"/>
      <c r="Q15" s="44"/>
      <c r="R15" s="44"/>
      <c r="S15" s="44"/>
    </row>
    <row r="16" spans="1:25" ht="35.1" customHeight="1" x14ac:dyDescent="0.25">
      <c r="A16" s="26" t="s">
        <v>28</v>
      </c>
      <c r="B16" s="28" t="str">
        <f>'Light modules'!B17</f>
        <v>Area name 3</v>
      </c>
      <c r="C16" s="44"/>
      <c r="D16" s="44"/>
      <c r="E16" s="44"/>
      <c r="F16" s="44"/>
      <c r="G16" s="44"/>
      <c r="H16" s="44"/>
      <c r="I16" s="44"/>
      <c r="J16" s="44"/>
      <c r="K16" s="44"/>
      <c r="L16" s="44"/>
      <c r="M16" s="44"/>
      <c r="N16" s="44"/>
      <c r="O16" s="44"/>
      <c r="P16" s="44"/>
      <c r="Q16" s="44"/>
      <c r="R16" s="44"/>
      <c r="S16" s="44"/>
    </row>
    <row r="17" spans="1:25" ht="35.1" customHeight="1" x14ac:dyDescent="0.25">
      <c r="A17" s="26" t="s">
        <v>29</v>
      </c>
      <c r="B17" s="28" t="str">
        <f>'Light modules'!B18</f>
        <v>Area name 4</v>
      </c>
      <c r="C17" s="44"/>
      <c r="D17" s="44"/>
      <c r="E17" s="44"/>
      <c r="F17" s="44"/>
      <c r="G17" s="44"/>
      <c r="H17" s="44"/>
      <c r="I17" s="44"/>
      <c r="J17" s="44"/>
      <c r="K17" s="44"/>
      <c r="L17" s="44"/>
      <c r="M17" s="44"/>
      <c r="N17" s="44"/>
      <c r="O17" s="44"/>
      <c r="P17" s="44"/>
      <c r="Q17" s="44"/>
      <c r="R17" s="44"/>
      <c r="S17" s="44"/>
    </row>
    <row r="18" spans="1:25" ht="35.1" customHeight="1" x14ac:dyDescent="0.25">
      <c r="A18" s="26" t="s">
        <v>30</v>
      </c>
      <c r="B18" s="28" t="str">
        <f>'Light modules'!B19</f>
        <v>Area  name 5</v>
      </c>
      <c r="C18" s="44"/>
      <c r="D18" s="44"/>
      <c r="E18" s="44"/>
      <c r="F18" s="44"/>
      <c r="G18" s="44"/>
      <c r="H18" s="44"/>
      <c r="I18" s="44"/>
      <c r="J18" s="44"/>
      <c r="K18" s="44"/>
      <c r="L18" s="44"/>
      <c r="M18" s="44"/>
      <c r="N18" s="44"/>
      <c r="O18" s="44"/>
      <c r="P18" s="44"/>
      <c r="Q18" s="44"/>
      <c r="R18" s="44"/>
      <c r="S18" s="44"/>
    </row>
    <row r="19" spans="1:25" ht="35.1" customHeight="1" x14ac:dyDescent="0.25">
      <c r="A19" s="26" t="s">
        <v>31</v>
      </c>
      <c r="B19" s="28" t="str">
        <f>'Light modules'!B20</f>
        <v>Area  name 6</v>
      </c>
      <c r="C19" s="44"/>
      <c r="D19" s="44"/>
      <c r="E19" s="44"/>
      <c r="F19" s="44"/>
      <c r="G19" s="44"/>
      <c r="H19" s="44"/>
      <c r="I19" s="44"/>
      <c r="J19" s="44"/>
      <c r="K19" s="44"/>
      <c r="L19" s="44"/>
      <c r="M19" s="44"/>
      <c r="N19" s="44"/>
      <c r="O19" s="44"/>
      <c r="P19" s="44"/>
      <c r="Q19" s="44"/>
      <c r="R19" s="44"/>
      <c r="S19" s="44"/>
    </row>
    <row r="20" spans="1:25" ht="35.1" customHeight="1" x14ac:dyDescent="0.25">
      <c r="A20" s="26" t="s">
        <v>32</v>
      </c>
      <c r="B20" s="28" t="str">
        <f>'Light modules'!B21</f>
        <v>Area  name 7</v>
      </c>
      <c r="C20" s="44"/>
      <c r="D20" s="44"/>
      <c r="E20" s="44"/>
      <c r="F20" s="44"/>
      <c r="G20" s="44"/>
      <c r="H20" s="44"/>
      <c r="I20" s="44"/>
      <c r="J20" s="44"/>
      <c r="K20" s="44"/>
      <c r="L20" s="44"/>
      <c r="M20" s="44"/>
      <c r="N20" s="44"/>
      <c r="O20" s="44"/>
      <c r="P20" s="44"/>
      <c r="Q20" s="44"/>
      <c r="R20" s="44"/>
      <c r="S20" s="44"/>
    </row>
    <row r="21" spans="1:25" ht="35.1" customHeight="1" x14ac:dyDescent="0.25">
      <c r="A21" s="26" t="s">
        <v>33</v>
      </c>
      <c r="B21" s="28" t="str">
        <f>'Light modules'!B22</f>
        <v>Area  name 8</v>
      </c>
      <c r="C21" s="44"/>
      <c r="D21" s="44"/>
      <c r="E21" s="44"/>
      <c r="F21" s="44"/>
      <c r="G21" s="44"/>
      <c r="H21" s="44"/>
      <c r="I21" s="44"/>
      <c r="J21" s="44"/>
      <c r="K21" s="44"/>
      <c r="L21" s="44"/>
      <c r="M21" s="44"/>
      <c r="N21" s="44"/>
      <c r="O21" s="44"/>
      <c r="P21" s="44"/>
      <c r="Q21" s="44"/>
      <c r="R21" s="44"/>
      <c r="S21" s="44"/>
    </row>
    <row r="22" spans="1:25" ht="35.1" customHeight="1" x14ac:dyDescent="0.25">
      <c r="A22" s="26" t="s">
        <v>34</v>
      </c>
      <c r="B22" s="28" t="str">
        <f>'Light modules'!B23</f>
        <v>Area  name 9</v>
      </c>
      <c r="C22" s="44"/>
      <c r="D22" s="44"/>
      <c r="E22" s="44"/>
      <c r="F22" s="44"/>
      <c r="G22" s="44"/>
      <c r="H22" s="44"/>
      <c r="I22" s="44"/>
      <c r="J22" s="44"/>
      <c r="K22" s="44"/>
      <c r="L22" s="44"/>
      <c r="M22" s="44"/>
      <c r="N22" s="44"/>
      <c r="O22" s="44"/>
      <c r="P22" s="44"/>
      <c r="Q22" s="44"/>
      <c r="R22" s="44"/>
      <c r="S22" s="44"/>
    </row>
    <row r="23" spans="1:25" ht="35.1" customHeight="1" x14ac:dyDescent="0.25">
      <c r="A23" s="26" t="s">
        <v>35</v>
      </c>
      <c r="B23" s="28" t="str">
        <f>'Light modules'!B24</f>
        <v>Area  name 10</v>
      </c>
      <c r="C23" s="44"/>
      <c r="D23" s="44"/>
      <c r="E23" s="44"/>
      <c r="F23" s="44"/>
      <c r="G23" s="44"/>
      <c r="H23" s="44"/>
      <c r="I23" s="44"/>
      <c r="J23" s="44"/>
      <c r="K23" s="44"/>
      <c r="L23" s="44"/>
      <c r="M23" s="44"/>
      <c r="N23" s="44"/>
      <c r="O23" s="44"/>
      <c r="P23" s="44"/>
      <c r="Q23" s="44"/>
      <c r="R23" s="44"/>
      <c r="S23" s="44"/>
    </row>
    <row r="24" spans="1:25" ht="35.1" customHeight="1" x14ac:dyDescent="0.25">
      <c r="A24" s="26" t="s">
        <v>36</v>
      </c>
      <c r="B24" s="28" t="str">
        <f>'Light modules'!B25</f>
        <v>Area  name 11</v>
      </c>
      <c r="C24" s="44"/>
      <c r="D24" s="44"/>
      <c r="E24" s="44"/>
      <c r="F24" s="44"/>
      <c r="G24" s="44"/>
      <c r="H24" s="44"/>
      <c r="I24" s="44"/>
      <c r="J24" s="44"/>
      <c r="K24" s="44"/>
      <c r="L24" s="44"/>
      <c r="M24" s="44"/>
      <c r="N24" s="44"/>
      <c r="O24" s="44"/>
      <c r="P24" s="44"/>
      <c r="Q24" s="44"/>
      <c r="R24" s="44"/>
      <c r="S24" s="44"/>
    </row>
    <row r="25" spans="1:25" ht="35.1" customHeight="1" x14ac:dyDescent="0.25">
      <c r="A25" s="26" t="s">
        <v>37</v>
      </c>
      <c r="B25" s="28" t="str">
        <f>'Light modules'!B26</f>
        <v>Area  name 12</v>
      </c>
      <c r="C25" s="44"/>
      <c r="D25" s="44"/>
      <c r="E25" s="44"/>
      <c r="F25" s="44"/>
      <c r="G25" s="44"/>
      <c r="H25" s="44"/>
      <c r="I25" s="44"/>
      <c r="J25" s="44"/>
      <c r="K25" s="44"/>
      <c r="L25" s="44"/>
      <c r="M25" s="44"/>
      <c r="N25" s="44"/>
      <c r="O25" s="44"/>
      <c r="P25" s="44"/>
      <c r="Q25" s="44"/>
      <c r="R25" s="44"/>
      <c r="S25" s="44"/>
    </row>
    <row r="26" spans="1:25" s="23" customFormat="1" ht="56.85" customHeight="1" x14ac:dyDescent="0.25">
      <c r="A26" s="24" t="s">
        <v>0</v>
      </c>
      <c r="B26" s="24"/>
      <c r="C26" s="25">
        <f>SUM(C14:C25)</f>
        <v>0</v>
      </c>
      <c r="D26" s="25">
        <f>SUM(D14:D25)</f>
        <v>0</v>
      </c>
      <c r="E26" s="25">
        <f>SUM(E14:E25)</f>
        <v>0</v>
      </c>
      <c r="F26" s="25">
        <f>SUM(D14:D25)</f>
        <v>0</v>
      </c>
      <c r="G26" s="25">
        <f t="shared" ref="G26:S26" si="0">SUM(G14:G25)</f>
        <v>0</v>
      </c>
      <c r="H26" s="25">
        <f t="shared" si="0"/>
        <v>0</v>
      </c>
      <c r="I26" s="25">
        <f t="shared" si="0"/>
        <v>0</v>
      </c>
      <c r="J26" s="25">
        <f t="shared" si="0"/>
        <v>0</v>
      </c>
      <c r="K26" s="25">
        <f t="shared" si="0"/>
        <v>0</v>
      </c>
      <c r="L26" s="25">
        <f t="shared" si="0"/>
        <v>0</v>
      </c>
      <c r="M26" s="25">
        <f t="shared" si="0"/>
        <v>0</v>
      </c>
      <c r="N26" s="25">
        <f t="shared" si="0"/>
        <v>0</v>
      </c>
      <c r="O26" s="25">
        <f t="shared" si="0"/>
        <v>0</v>
      </c>
      <c r="P26" s="25">
        <f t="shared" si="0"/>
        <v>0</v>
      </c>
      <c r="Q26" s="25">
        <f t="shared" si="0"/>
        <v>0</v>
      </c>
      <c r="R26" s="25">
        <f t="shared" si="0"/>
        <v>0</v>
      </c>
      <c r="S26" s="25">
        <f t="shared" si="0"/>
        <v>0</v>
      </c>
      <c r="T26" s="22">
        <f t="shared" ref="T26:Y26" si="1">SUM(T14:T25)</f>
        <v>0</v>
      </c>
      <c r="U26" s="22">
        <f t="shared" si="1"/>
        <v>0</v>
      </c>
      <c r="V26" s="22">
        <f t="shared" si="1"/>
        <v>0</v>
      </c>
      <c r="W26" s="22">
        <f t="shared" si="1"/>
        <v>0</v>
      </c>
      <c r="X26" s="22">
        <f t="shared" si="1"/>
        <v>0</v>
      </c>
      <c r="Y26" s="22">
        <f t="shared" si="1"/>
        <v>0</v>
      </c>
    </row>
  </sheetData>
  <sheetProtection selectLockedCells="1"/>
  <mergeCells count="9">
    <mergeCell ref="G1:S1"/>
    <mergeCell ref="G2:S2"/>
    <mergeCell ref="G3:S3"/>
    <mergeCell ref="A13:B13"/>
    <mergeCell ref="A8:B8"/>
    <mergeCell ref="A9:B9"/>
    <mergeCell ref="A10:B10"/>
    <mergeCell ref="C6:Y7"/>
    <mergeCell ref="A11:B11"/>
  </mergeCells>
  <pageMargins left="0.70866141732283472" right="0.70866141732283472" top="0.78740157480314965" bottom="0.78740157480314965" header="0.31496062992125984" footer="0.31496062992125984"/>
  <pageSetup paperSize="9" scale="48" orientation="landscape" r:id="rId1"/>
  <headerFooter>
    <oddFooter>&amp;L
&amp;C5&amp;R&amp;F</oddFooter>
  </headerFooter>
  <ignoredErrors>
    <ignoredError sqref="F26" formula="1"/>
  </ignoredError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Compilation</vt:lpstr>
      <vt:lpstr>Light modules</vt:lpstr>
      <vt:lpstr>Element</vt:lpstr>
      <vt:lpstr>Sensors</vt:lpstr>
      <vt:lpstr>Switch modules</vt:lpstr>
      <vt:lpstr>Compilation!Druckbereich</vt:lpstr>
      <vt:lpstr>'Light modules'!Druckbereich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2021-06-14T14:34:00Z</cp:lastPrinted>
  <dcterms:created xsi:type="dcterms:W3CDTF">2019-07-29T09:06:05Z</dcterms:created>
  <dcterms:modified xsi:type="dcterms:W3CDTF">2026-03-06T06:54:44Z</dcterms:modified>
</cp:coreProperties>
</file>