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\LIGAAIR\04_Handel\05_Preislisten\"/>
    </mc:Choice>
  </mc:AlternateContent>
  <xr:revisionPtr revIDLastSave="0" documentId="8_{645E5D24-73D6-4E80-9AFD-8FA7822DEB4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Compilation" sheetId="4" r:id="rId1"/>
    <sheet name="Light modules" sheetId="1" r:id="rId2"/>
    <sheet name="Element" sheetId="2" r:id="rId3"/>
    <sheet name="Sensors" sheetId="5" r:id="rId4"/>
    <sheet name="Switch modules" sheetId="3" r:id="rId5"/>
  </sheets>
  <definedNames>
    <definedName name="_xlnm.Print_Area" localSheetId="0">Compilation!$A$1:$G$181</definedName>
    <definedName name="_xlnm.Print_Area" localSheetId="1">'Light modules'!$A$1:$AF$27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4" i="4" l="1"/>
  <c r="E13" i="4"/>
  <c r="Y26" i="3"/>
  <c r="X26" i="3"/>
  <c r="W26" i="3"/>
  <c r="E122" i="4" s="1"/>
  <c r="G122" i="4" s="1"/>
  <c r="T26" i="3"/>
  <c r="E121" i="4" s="1"/>
  <c r="G121" i="4" s="1"/>
  <c r="S26" i="3"/>
  <c r="E120" i="4" s="1"/>
  <c r="G120" i="4" s="1"/>
  <c r="P26" i="3"/>
  <c r="E117" i="4" s="1"/>
  <c r="G117" i="4" s="1"/>
  <c r="V26" i="3"/>
  <c r="E124" i="4" s="1"/>
  <c r="G124" i="4" s="1"/>
  <c r="U26" i="3"/>
  <c r="E123" i="4" s="1"/>
  <c r="G123" i="4" s="1"/>
  <c r="R26" i="3"/>
  <c r="E119" i="4" s="1"/>
  <c r="G119" i="4" s="1"/>
  <c r="Q26" i="3"/>
  <c r="E118" i="4" s="1"/>
  <c r="G118" i="4" s="1"/>
  <c r="O26" i="3"/>
  <c r="E116" i="4" s="1"/>
  <c r="G116" i="4" s="1"/>
  <c r="N26" i="3"/>
  <c r="E115" i="4" s="1"/>
  <c r="G115" i="4" s="1"/>
  <c r="M26" i="3"/>
  <c r="E114" i="4" s="1"/>
  <c r="G114" i="4" s="1"/>
  <c r="L26" i="3"/>
  <c r="E113" i="4" s="1"/>
  <c r="G113" i="4" s="1"/>
  <c r="K26" i="3"/>
  <c r="E112" i="4" s="1"/>
  <c r="G112" i="4" s="1"/>
  <c r="J26" i="3"/>
  <c r="E111" i="4" s="1"/>
  <c r="G111" i="4" s="1"/>
  <c r="I26" i="3"/>
  <c r="E109" i="4" s="1"/>
  <c r="G109" i="4" s="1"/>
  <c r="H26" i="3"/>
  <c r="G26" i="3"/>
  <c r="E108" i="4" s="1"/>
  <c r="G108" i="4" s="1"/>
  <c r="F26" i="3"/>
  <c r="E107" i="4" s="1"/>
  <c r="G107" i="4" s="1"/>
  <c r="E26" i="3"/>
  <c r="E106" i="4" s="1"/>
  <c r="G106" i="4" s="1"/>
  <c r="D26" i="3"/>
  <c r="E105" i="4" s="1"/>
  <c r="G105" i="4" s="1"/>
  <c r="C26" i="3"/>
  <c r="E104" i="4" s="1"/>
  <c r="G104" i="4" s="1"/>
  <c r="B25" i="3"/>
  <c r="B24" i="3"/>
  <c r="B23" i="3"/>
  <c r="B22" i="3"/>
  <c r="B21" i="3"/>
  <c r="B20" i="3"/>
  <c r="B19" i="3"/>
  <c r="B18" i="3"/>
  <c r="B17" i="3"/>
  <c r="B16" i="3"/>
  <c r="B15" i="3"/>
  <c r="B14" i="3"/>
  <c r="G2" i="3"/>
  <c r="G1" i="3"/>
  <c r="AA27" i="5"/>
  <c r="E101" i="4" s="1"/>
  <c r="G101" i="4" s="1"/>
  <c r="Z27" i="5"/>
  <c r="E100" i="4" s="1"/>
  <c r="G100" i="4" s="1"/>
  <c r="Y27" i="5"/>
  <c r="E99" i="4" s="1"/>
  <c r="G99" i="4" s="1"/>
  <c r="X27" i="5"/>
  <c r="W27" i="5"/>
  <c r="E95" i="4" s="1"/>
  <c r="G95" i="4" s="1"/>
  <c r="V27" i="5"/>
  <c r="U27" i="5"/>
  <c r="E93" i="4" s="1"/>
  <c r="G93" i="4" s="1"/>
  <c r="T27" i="5"/>
  <c r="S27" i="5"/>
  <c r="E91" i="4" s="1"/>
  <c r="G91" i="4" s="1"/>
  <c r="R27" i="5"/>
  <c r="E90" i="4" s="1"/>
  <c r="G90" i="4" s="1"/>
  <c r="Q27" i="5"/>
  <c r="E89" i="4" s="1"/>
  <c r="G89" i="4" s="1"/>
  <c r="P27" i="5"/>
  <c r="E88" i="4" s="1"/>
  <c r="G88" i="4" s="1"/>
  <c r="O27" i="5"/>
  <c r="E87" i="4" s="1"/>
  <c r="G87" i="4" s="1"/>
  <c r="N27" i="5"/>
  <c r="M27" i="5"/>
  <c r="L27" i="5"/>
  <c r="E84" i="4" s="1"/>
  <c r="G84" i="4" s="1"/>
  <c r="K27" i="5"/>
  <c r="E83" i="4" s="1"/>
  <c r="G83" i="4" s="1"/>
  <c r="J27" i="5"/>
  <c r="E82" i="4" s="1"/>
  <c r="G82" i="4" s="1"/>
  <c r="I27" i="5"/>
  <c r="E81" i="4" s="1"/>
  <c r="G81" i="4" s="1"/>
  <c r="H27" i="5"/>
  <c r="E78" i="4" s="1"/>
  <c r="G78" i="4" s="1"/>
  <c r="G27" i="5"/>
  <c r="E74" i="4" s="1"/>
  <c r="G74" i="4" s="1"/>
  <c r="F27" i="5"/>
  <c r="E70" i="4" s="1"/>
  <c r="G70" i="4" s="1"/>
  <c r="E27" i="5"/>
  <c r="D27" i="5"/>
  <c r="E73" i="4" s="1"/>
  <c r="G73" i="4" s="1"/>
  <c r="C27" i="5"/>
  <c r="E69" i="4" s="1"/>
  <c r="G69" i="4" s="1"/>
  <c r="B26" i="5"/>
  <c r="B25" i="5"/>
  <c r="B24" i="5"/>
  <c r="B23" i="5"/>
  <c r="B22" i="5"/>
  <c r="B21" i="5"/>
  <c r="B20" i="5"/>
  <c r="B19" i="5"/>
  <c r="B18" i="5"/>
  <c r="B17" i="5"/>
  <c r="B16" i="5"/>
  <c r="B15" i="5"/>
  <c r="D3" i="5"/>
  <c r="D2" i="5"/>
  <c r="K26" i="2"/>
  <c r="E57" i="4" s="1"/>
  <c r="G57" i="4" s="1"/>
  <c r="T26" i="2"/>
  <c r="E65" i="4" s="1"/>
  <c r="G65" i="4" s="1"/>
  <c r="S26" i="2"/>
  <c r="E66" i="4" s="1"/>
  <c r="G66" i="4" s="1"/>
  <c r="R26" i="2"/>
  <c r="E64" i="4" s="1"/>
  <c r="G64" i="4" s="1"/>
  <c r="Q26" i="2"/>
  <c r="E63" i="4" s="1"/>
  <c r="G63" i="4" s="1"/>
  <c r="P26" i="2"/>
  <c r="O26" i="2"/>
  <c r="E61" i="4" s="1"/>
  <c r="G61" i="4" s="1"/>
  <c r="N26" i="2"/>
  <c r="M26" i="2"/>
  <c r="E59" i="4" s="1"/>
  <c r="G59" i="4" s="1"/>
  <c r="L26" i="2"/>
  <c r="E58" i="4" s="1"/>
  <c r="G58" i="4" s="1"/>
  <c r="J26" i="2"/>
  <c r="E56" i="4" s="1"/>
  <c r="G56" i="4" s="1"/>
  <c r="I26" i="2"/>
  <c r="E55" i="4" s="1"/>
  <c r="G55" i="4" s="1"/>
  <c r="H26" i="2"/>
  <c r="E54" i="4" s="1"/>
  <c r="G54" i="4" s="1"/>
  <c r="G26" i="2"/>
  <c r="E53" i="4" s="1"/>
  <c r="G53" i="4" s="1"/>
  <c r="F26" i="2"/>
  <c r="E52" i="4" s="1"/>
  <c r="G52" i="4" s="1"/>
  <c r="E26" i="2"/>
  <c r="E51" i="4" s="1"/>
  <c r="G51" i="4" s="1"/>
  <c r="D26" i="2"/>
  <c r="E50" i="4" s="1"/>
  <c r="G50" i="4" s="1"/>
  <c r="C26" i="2"/>
  <c r="E49" i="4" s="1"/>
  <c r="G49" i="4" s="1"/>
  <c r="B25" i="2"/>
  <c r="B24" i="2"/>
  <c r="B23" i="2"/>
  <c r="B22" i="2"/>
  <c r="B21" i="2"/>
  <c r="B20" i="2"/>
  <c r="B19" i="2"/>
  <c r="B18" i="2"/>
  <c r="B17" i="2"/>
  <c r="B16" i="2"/>
  <c r="B15" i="2"/>
  <c r="B14" i="2"/>
  <c r="E3" i="2"/>
  <c r="E2" i="2"/>
  <c r="I27" i="1"/>
  <c r="E25" i="4" s="1"/>
  <c r="G25" i="4" s="1"/>
  <c r="AE27" i="1"/>
  <c r="E46" i="4" s="1"/>
  <c r="G46" i="4" s="1"/>
  <c r="AD27" i="1"/>
  <c r="AC27" i="1"/>
  <c r="E44" i="4" s="1"/>
  <c r="G44" i="4" s="1"/>
  <c r="AB27" i="1"/>
  <c r="E43" i="4" s="1"/>
  <c r="G43" i="4" s="1"/>
  <c r="AA27" i="1"/>
  <c r="Z27" i="1"/>
  <c r="E41" i="4" s="1"/>
  <c r="G41" i="4" s="1"/>
  <c r="Y27" i="1"/>
  <c r="E40" i="4" s="1"/>
  <c r="G40" i="4" s="1"/>
  <c r="X27" i="1"/>
  <c r="E39" i="4" s="1"/>
  <c r="G39" i="4" s="1"/>
  <c r="W27" i="1"/>
  <c r="E38" i="4" s="1"/>
  <c r="G38" i="4" s="1"/>
  <c r="V27" i="1"/>
  <c r="E37" i="4" s="1"/>
  <c r="G37" i="4" s="1"/>
  <c r="U27" i="1"/>
  <c r="E36" i="4" s="1"/>
  <c r="G36" i="4" s="1"/>
  <c r="T27" i="1"/>
  <c r="E35" i="4" s="1"/>
  <c r="G35" i="4" s="1"/>
  <c r="S27" i="1"/>
  <c r="E34" i="4" s="1"/>
  <c r="G34" i="4" s="1"/>
  <c r="R27" i="1"/>
  <c r="E33" i="4" s="1"/>
  <c r="G33" i="4" s="1"/>
  <c r="Q27" i="1"/>
  <c r="E32" i="4" s="1"/>
  <c r="G32" i="4" s="1"/>
  <c r="P27" i="1"/>
  <c r="E31" i="4" s="1"/>
  <c r="G31" i="4" s="1"/>
  <c r="O27" i="1"/>
  <c r="E30" i="4" s="1"/>
  <c r="G30" i="4" s="1"/>
  <c r="N27" i="1"/>
  <c r="M27" i="1"/>
  <c r="L27" i="1"/>
  <c r="E28" i="4" s="1"/>
  <c r="G28" i="4" s="1"/>
  <c r="K27" i="1"/>
  <c r="E27" i="4" s="1"/>
  <c r="G27" i="4" s="1"/>
  <c r="J27" i="1"/>
  <c r="E26" i="4" s="1"/>
  <c r="G26" i="4" s="1"/>
  <c r="H27" i="1"/>
  <c r="E24" i="4" s="1"/>
  <c r="G24" i="4" s="1"/>
  <c r="G27" i="1"/>
  <c r="E23" i="4" s="1"/>
  <c r="G23" i="4" s="1"/>
  <c r="F27" i="1"/>
  <c r="E22" i="4" s="1"/>
  <c r="G22" i="4" s="1"/>
  <c r="E27" i="1"/>
  <c r="E20" i="4" s="1"/>
  <c r="G20" i="4" s="1"/>
  <c r="D27" i="1"/>
  <c r="E19" i="4" s="1"/>
  <c r="G19" i="4" s="1"/>
  <c r="C27" i="1"/>
  <c r="E18" i="4" s="1"/>
  <c r="E3" i="1"/>
  <c r="E2" i="1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A103" i="4"/>
  <c r="B101" i="4"/>
  <c r="B100" i="4"/>
  <c r="B99" i="4"/>
  <c r="E98" i="4"/>
  <c r="G98" i="4" s="1"/>
  <c r="B98" i="4"/>
  <c r="G97" i="4"/>
  <c r="G96" i="4"/>
  <c r="B95" i="4"/>
  <c r="E94" i="4"/>
  <c r="G94" i="4" s="1"/>
  <c r="B94" i="4"/>
  <c r="B93" i="4"/>
  <c r="E92" i="4"/>
  <c r="G92" i="4" s="1"/>
  <c r="B92" i="4"/>
  <c r="B91" i="4"/>
  <c r="B90" i="4"/>
  <c r="B89" i="4"/>
  <c r="B88" i="4"/>
  <c r="B87" i="4"/>
  <c r="A87" i="4"/>
  <c r="E86" i="4"/>
  <c r="G86" i="4" s="1"/>
  <c r="B86" i="4"/>
  <c r="E85" i="4"/>
  <c r="G85" i="4" s="1"/>
  <c r="B85" i="4"/>
  <c r="B84" i="4"/>
  <c r="B83" i="4"/>
  <c r="B82" i="4"/>
  <c r="B81" i="4"/>
  <c r="G80" i="4"/>
  <c r="G79" i="4"/>
  <c r="B78" i="4"/>
  <c r="E77" i="4"/>
  <c r="G77" i="4" s="1"/>
  <c r="B77" i="4"/>
  <c r="G76" i="4"/>
  <c r="G75" i="4"/>
  <c r="B73" i="4"/>
  <c r="G72" i="4"/>
  <c r="G71" i="4"/>
  <c r="B70" i="4"/>
  <c r="B69" i="4"/>
  <c r="A68" i="4"/>
  <c r="B66" i="4"/>
  <c r="B65" i="4"/>
  <c r="B64" i="4"/>
  <c r="B63" i="4"/>
  <c r="B62" i="4"/>
  <c r="B61" i="4"/>
  <c r="E60" i="4"/>
  <c r="G60" i="4" s="1"/>
  <c r="B60" i="4"/>
  <c r="B59" i="4"/>
  <c r="B58" i="4"/>
  <c r="B57" i="4"/>
  <c r="B56" i="4"/>
  <c r="B55" i="4"/>
  <c r="B54" i="4"/>
  <c r="B53" i="4"/>
  <c r="B52" i="4"/>
  <c r="B51" i="4"/>
  <c r="B50" i="4"/>
  <c r="B49" i="4"/>
  <c r="A48" i="4"/>
  <c r="B46" i="4"/>
  <c r="E45" i="4"/>
  <c r="G45" i="4" s="1"/>
  <c r="B45" i="4"/>
  <c r="B44" i="4"/>
  <c r="B43" i="4"/>
  <c r="E42" i="4"/>
  <c r="G42" i="4" s="1"/>
  <c r="B41" i="4"/>
  <c r="B40" i="4"/>
  <c r="B39" i="4"/>
  <c r="B38" i="4"/>
  <c r="B37" i="4"/>
  <c r="B36" i="4"/>
  <c r="B35" i="4"/>
  <c r="B34" i="4"/>
  <c r="B33" i="4"/>
  <c r="B32" i="4"/>
  <c r="B31" i="4"/>
  <c r="B30" i="4"/>
  <c r="E29" i="4"/>
  <c r="G29" i="4" s="1"/>
  <c r="B29" i="4"/>
  <c r="B28" i="4"/>
  <c r="B27" i="4"/>
  <c r="B26" i="4"/>
  <c r="B25" i="4"/>
  <c r="B24" i="4"/>
  <c r="B23" i="4"/>
  <c r="B22" i="4"/>
  <c r="G21" i="4"/>
  <c r="B20" i="4"/>
  <c r="B19" i="4"/>
  <c r="B18" i="4"/>
  <c r="A17" i="4"/>
  <c r="G14" i="4"/>
  <c r="G12" i="4"/>
  <c r="B9" i="4"/>
  <c r="E4" i="1" s="1"/>
  <c r="E110" i="4" l="1"/>
  <c r="G110" i="4" s="1"/>
  <c r="E62" i="4"/>
  <c r="G62" i="4" s="1"/>
  <c r="E4" i="2"/>
  <c r="E179" i="4"/>
  <c r="G18" i="4"/>
  <c r="G179" i="4" s="1"/>
  <c r="G3" i="3"/>
  <c r="D4" i="5"/>
  <c r="G13" i="4" l="1"/>
  <c r="G15" i="4" s="1"/>
  <c r="G180" i="4" s="1"/>
  <c r="G181" i="4" l="1"/>
</calcChain>
</file>

<file path=xl/sharedStrings.xml><?xml version="1.0" encoding="utf-8"?>
<sst xmlns="http://schemas.openxmlformats.org/spreadsheetml/2006/main" count="1089" uniqueCount="509">
  <si>
    <t xml:space="preserve"> </t>
  </si>
  <si>
    <t>Instruction open EXCEL</t>
  </si>
  <si>
    <r>
      <t xml:space="preserve">order @ &gt; </t>
    </r>
    <r>
      <rPr>
        <b/>
        <sz val="20"/>
        <color theme="1"/>
        <rFont val="Calibri"/>
        <family val="2"/>
        <scheme val="minor"/>
      </rPr>
      <t>mail@ligaair.ch</t>
    </r>
    <r>
      <rPr>
        <sz val="20"/>
        <color theme="1"/>
        <rFont val="Calibri"/>
        <family val="2"/>
        <scheme val="minor"/>
      </rPr>
      <t xml:space="preserve"> &lt;</t>
    </r>
  </si>
  <si>
    <t xml:space="preserve">Save document under new name  completely open file        </t>
  </si>
  <si>
    <t>Name:</t>
  </si>
  <si>
    <t>……</t>
  </si>
  <si>
    <t xml:space="preserve"> - Area ① - ⑫</t>
  </si>
  <si>
    <t>- Unit Price</t>
  </si>
  <si>
    <t>€ excl. Vat</t>
  </si>
  <si>
    <t>Commision:</t>
  </si>
  <si>
    <t>Date:</t>
  </si>
  <si>
    <t>LIGA.AIR / Services</t>
  </si>
  <si>
    <t>NETWORK MAKING</t>
  </si>
  <si>
    <t>Create network evolution, basic programming, release options</t>
  </si>
  <si>
    <t>€</t>
  </si>
  <si>
    <t>DELIVEERD PARTS</t>
  </si>
  <si>
    <t>Read in modules on CASAMBI APP program</t>
  </si>
  <si>
    <t>EXTERNIAL PARTS</t>
  </si>
  <si>
    <t xml:space="preserve">Read in external CASAMBI ready devices e.g. luminaires </t>
  </si>
  <si>
    <t>TOTAL Services</t>
  </si>
  <si>
    <t>LIGA.AIR.</t>
  </si>
  <si>
    <t>Load dimming up to 150W see data sheet</t>
  </si>
  <si>
    <t>Load dimming up to 300W with 1 push button</t>
  </si>
  <si>
    <t>Load dimming up to 400W with 1 push button</t>
  </si>
  <si>
    <t>Art. Nr.</t>
  </si>
  <si>
    <t>Load dimmer DU.700.C / 1-10V / DALI / slot for 2 x 700W CASAMBI</t>
  </si>
  <si>
    <t>Control module for UD.700.C</t>
  </si>
  <si>
    <t>DALI with cabel broudcast default up to 50 modules  (profiled)</t>
  </si>
  <si>
    <t>DALI broudcast default up to 30 modules (profiled)</t>
  </si>
  <si>
    <t>2 x DALI broudcast default up to  30 modules (profiled)</t>
  </si>
  <si>
    <t>DALI broudcast default up to 50 modules  (profiled 1-4 button active)</t>
  </si>
  <si>
    <t>4 DALI broudcast default up to  100 modules 200mA (profiled) &amp; each 1 button pro DALI</t>
  </si>
  <si>
    <t>Salvador 1016 for 16 DALI end devices</t>
  </si>
  <si>
    <t>Salvador 1016 for 32 DALI end devices</t>
  </si>
  <si>
    <t>Salvador 1016 for 64 DALI end devices</t>
  </si>
  <si>
    <t>Power Supply for 2 pcs Salvador DALI Series 1000</t>
  </si>
  <si>
    <t>Power Supply for  Salvador DALI Series 1000</t>
  </si>
  <si>
    <t>Salvador 2016 for 16 DALI end devices  DALI 12-15VDC 130mA</t>
  </si>
  <si>
    <t>Salvador 2016 for 32 DALI end devices  DALI 12-15VDC 130mA</t>
  </si>
  <si>
    <t>Salvador 2016 for 64 DALI end devices  DALI 12-15VDC 130mA</t>
  </si>
  <si>
    <t>LIGAAIR control module DALI 100 - 480V, 50/60 Hz e, max. 40mA</t>
  </si>
  <si>
    <t>For football pitches installed, wired in box gray 130x130x77mm IP 68</t>
  </si>
  <si>
    <t>DALI 1 device (profiled)</t>
  </si>
  <si>
    <t>CBU-A2D</t>
  </si>
  <si>
    <t>1-10V or DALI up to 1 device (profiled)</t>
  </si>
  <si>
    <t>RGBW max 6A</t>
  </si>
  <si>
    <t>LED tapes 1 or 2 channel</t>
  </si>
  <si>
    <t>LED ribbons 4 channel RGBW 400W</t>
  </si>
  <si>
    <t xml:space="preserve">LED ribbons 5 channel RGBWTW or 1200W </t>
  </si>
  <si>
    <t>Relay 10 A Switched</t>
  </si>
  <si>
    <t>Relay 10 A 2 Switched + 1 pushbutton</t>
  </si>
  <si>
    <t>Relay 10 A Switched + 4 pushbuttons (profiled 1-4 pushbuttons active)</t>
  </si>
  <si>
    <t>Relay 10A, 2 changeover switches potential free (profiled)</t>
  </si>
  <si>
    <t>Switching relay 1 pole. Terminals and solder tabs white</t>
  </si>
  <si>
    <t>witching relay 1 pole. Terminals and solder tabs black</t>
  </si>
  <si>
    <t>Repeater Euro plug</t>
  </si>
  <si>
    <t>Backup Repeater carge 12h up  to 6h power</t>
  </si>
  <si>
    <t xml:space="preserve">Repeater </t>
  </si>
  <si>
    <t>Reparter Antenne abgesetzt</t>
  </si>
  <si>
    <t>Repeater Solar</t>
  </si>
  <si>
    <t>Blind relay with 2 pushbuttons</t>
  </si>
  <si>
    <t>Blind relay with cable 15cm</t>
  </si>
  <si>
    <t>4-fold DIN blind relay with 8 pushbuttons</t>
  </si>
  <si>
    <t>Relay 10A 2 normally open and 2 changeover switches (profiled) 2 IKON</t>
  </si>
  <si>
    <t>Relay 10A 6 normally open and 2 changeover(profiled) 1 IKON</t>
  </si>
  <si>
    <t>Relay 10A 3 normally open and 2 changeover switches (profiled) * IKON</t>
  </si>
  <si>
    <t>Swisspir white</t>
  </si>
  <si>
    <t>Swisspir battery 2 x AA white</t>
  </si>
  <si>
    <t>LIGA.</t>
  </si>
  <si>
    <t>SWISSPIR.AP.W</t>
  </si>
  <si>
    <t xml:space="preserve">AP Housing white L:74, W:74, H: 54mm </t>
  </si>
  <si>
    <t>SWISSPIR.ABD.W</t>
  </si>
  <si>
    <t>Cover plate white L.88, W:88mm</t>
  </si>
  <si>
    <t>Swisspir grey</t>
  </si>
  <si>
    <t>Swisspir battery 2 x AA grey</t>
  </si>
  <si>
    <t>SWISSPIR.AP.G</t>
  </si>
  <si>
    <t xml:space="preserve">AP Housing grey L:74, W:74, H: 54mm </t>
  </si>
  <si>
    <t>SWISSPIR.ABD.G</t>
  </si>
  <si>
    <t>Cover plate grey L.88, W:88mm</t>
  </si>
  <si>
    <t>Swisspir black</t>
  </si>
  <si>
    <t>Swisspir battery 2 x AA black</t>
  </si>
  <si>
    <t>SWISSPIR.ABD.S</t>
  </si>
  <si>
    <t>Cover plate black L.88, W:88mm</t>
  </si>
  <si>
    <t>SWISSPIR.AP.S</t>
  </si>
  <si>
    <t xml:space="preserve">AP Housing black L:74, W:74, H: 54mm </t>
  </si>
  <si>
    <t>Cube Design Motion Detector white 3V DC TYPE AA</t>
  </si>
  <si>
    <t>Cube Design Motion Detector Black 3V DC TYPE AA</t>
  </si>
  <si>
    <t>Cube Design Motion Detector ALU elox 3V DC TYPE AA</t>
  </si>
  <si>
    <t>Cube Design Motion Detector white USB C</t>
  </si>
  <si>
    <t>Cube Design Motion Detector Black USB C</t>
  </si>
  <si>
    <t>Cube Design Motion Detector ALU elox USB C</t>
  </si>
  <si>
    <t>Power supply 240V / USB C 1'500mm cable black</t>
  </si>
  <si>
    <t>Cube design motion detector wood oak</t>
  </si>
  <si>
    <t>Cube design motion detector wood walnut</t>
  </si>
  <si>
    <t xml:space="preserve">Swisspir Adapter Global Trac white 3 phase rail </t>
  </si>
  <si>
    <t xml:space="preserve">Swisspir adapter Global Trac gray 3 phase rail </t>
  </si>
  <si>
    <t xml:space="preserve">Swisspir Adapter Global Trac black 3 phase rail </t>
  </si>
  <si>
    <t>Button module 240V 4-fold button</t>
  </si>
  <si>
    <t>Button module 240V 8-fold button</t>
  </si>
  <si>
    <t>Button module batterie 8-fold button</t>
  </si>
  <si>
    <t xml:space="preserve">Button module 4 Bush and 4 lake X Press UP/DOWN +/- </t>
  </si>
  <si>
    <t>Magnetic switch with battery button cell white</t>
  </si>
  <si>
    <t>Magnetic switch with battery button cell black</t>
  </si>
  <si>
    <t>Vibration switch with battery button cell white</t>
  </si>
  <si>
    <t>Vibration switch with battery button cell black</t>
  </si>
  <si>
    <t>Touch display 8 freely programmable buttons SWISS 60x60mm</t>
  </si>
  <si>
    <t>Touch display 8 freely programmable buttons EUROPE 55x55mm</t>
  </si>
  <si>
    <t>2 fold wireless pushbutton Bluetooth Feller EDIZIOdue battery-free white</t>
  </si>
  <si>
    <t>4 fold wireless pushbutton Bluetooth Feller EDIZIOdue battery-free white</t>
  </si>
  <si>
    <t>Remote control black</t>
  </si>
  <si>
    <t>X Press battery push button white</t>
  </si>
  <si>
    <t>X Press battery push button black</t>
  </si>
  <si>
    <t xml:space="preserve"> Weather station excl. power supply 12-24V DC (wind, rain and sun)</t>
  </si>
  <si>
    <t>LIGA.AIR / special parts (selection must be discussed with technician LICHTTEAM)</t>
  </si>
  <si>
    <t>CBU-DCS</t>
  </si>
  <si>
    <t>Integrate Dali Controller / Gateway KNX</t>
  </si>
  <si>
    <t>S.KABEL.1M</t>
  </si>
  <si>
    <t>Sensor extension cable 1m</t>
  </si>
  <si>
    <t>Sensor extension cable 5m</t>
  </si>
  <si>
    <t>S.KABEL.10M</t>
  </si>
  <si>
    <t>Sensor extension cable 10m</t>
  </si>
  <si>
    <t>S.KABEL.20M</t>
  </si>
  <si>
    <t>Sensor extension cable 20m</t>
  </si>
  <si>
    <t>INST</t>
  </si>
  <si>
    <t>Edizio 6-way pushbutton white</t>
  </si>
  <si>
    <t>Edizio 4-way pushbutton white</t>
  </si>
  <si>
    <t>TAST4.12.24</t>
  </si>
  <si>
    <t>12-24V AC/DC</t>
  </si>
  <si>
    <t>REL.12-24</t>
  </si>
  <si>
    <t>SP.12-24V.W</t>
  </si>
  <si>
    <t>12-24V AC/DC white</t>
  </si>
  <si>
    <t>SP.12-24V.G</t>
  </si>
  <si>
    <t>12-24V AC/DC grey</t>
  </si>
  <si>
    <t>SP.12-24V.S</t>
  </si>
  <si>
    <t>12-24V AC/DC black</t>
  </si>
  <si>
    <t>4IN.8OUT.240</t>
  </si>
  <si>
    <t>programmable to 5 dif. types l:38mm, w:38mm, h:27mm, wires 150mm (profiled)</t>
  </si>
  <si>
    <t>DMX.24</t>
  </si>
  <si>
    <t>DMX Master Module CASAMBI to DMX</t>
  </si>
  <si>
    <t>OUT.DMX.24</t>
  </si>
  <si>
    <t xml:space="preserve">DMX master module 4 inputs DMX to CASAMBI </t>
  </si>
  <si>
    <t>TOTAL LIGA.AIR CASAMBI products</t>
  </si>
  <si>
    <t>TOTAL LIGA.AIR CASAMBI services</t>
  </si>
  <si>
    <t>TOTAL LIGA.AIR CASAMBI products &amp; services</t>
  </si>
  <si>
    <t>LIGA.AIR / Light modules</t>
  </si>
  <si>
    <t>name</t>
  </si>
  <si>
    <t>DIM.CBU-TED</t>
  </si>
  <si>
    <t>DIM.T13.S</t>
  </si>
  <si>
    <t>DIM.CRD.400</t>
  </si>
  <si>
    <t>SELI800.26.506</t>
  </si>
  <si>
    <t>UD.700.C</t>
  </si>
  <si>
    <t>DALI.1T.PIC</t>
  </si>
  <si>
    <t>DALI 1+2 Pico</t>
  </si>
  <si>
    <t>OD.DALI240+</t>
  </si>
  <si>
    <t>DALI.1K.4.T</t>
  </si>
  <si>
    <t>4.DALI.4.T</t>
  </si>
  <si>
    <t>SAL.1016</t>
  </si>
  <si>
    <t>SAL.1032</t>
  </si>
  <si>
    <t>SAL.1064</t>
  </si>
  <si>
    <t>PS.SALVADOR</t>
  </si>
  <si>
    <t>SAL 2016</t>
  </si>
  <si>
    <t>SAL 2032</t>
  </si>
  <si>
    <t>SAL 2064</t>
  </si>
  <si>
    <t>DALI.480+</t>
  </si>
  <si>
    <t>DALI.DOSE+</t>
  </si>
  <si>
    <t>CBU-ASD</t>
  </si>
  <si>
    <t>CBU-PWM4</t>
  </si>
  <si>
    <t>PWM.1.2.BT.IW</t>
  </si>
  <si>
    <t>PWM.4.12-24+</t>
  </si>
  <si>
    <t>PWM5+</t>
  </si>
  <si>
    <t>described</t>
  </si>
  <si>
    <t>150W / VA</t>
  </si>
  <si>
    <t>300W / VA</t>
  </si>
  <si>
    <t>400W / VA</t>
  </si>
  <si>
    <t>2 x 700W</t>
  </si>
  <si>
    <t>Casambi Module</t>
  </si>
  <si>
    <t xml:space="preserve">up to  50 modules </t>
  </si>
  <si>
    <t xml:space="preserve">up to  25 modules </t>
  </si>
  <si>
    <t xml:space="preserve"> 25 Moduls 1 Button</t>
  </si>
  <si>
    <t>25 modules 4 buttons</t>
  </si>
  <si>
    <t>4x25 modules 4 but.</t>
  </si>
  <si>
    <t>16 DALI devices</t>
  </si>
  <si>
    <t>32 DALI devices</t>
  </si>
  <si>
    <t>64 DALI devices</t>
  </si>
  <si>
    <t>Feeding 2 Salvador</t>
  </si>
  <si>
    <t>Feeding  Salvador</t>
  </si>
  <si>
    <t>20 DALI devises</t>
  </si>
  <si>
    <t>21 DALI devises</t>
  </si>
  <si>
    <t>1 module DALI or 1-10V</t>
  </si>
  <si>
    <t>12/24V 100W</t>
  </si>
  <si>
    <t>12/24V 400W</t>
  </si>
  <si>
    <t>12/24V 1200W</t>
  </si>
  <si>
    <t>profiles see scheme</t>
  </si>
  <si>
    <t>Phase cut- Section</t>
  </si>
  <si>
    <t>incl 4 buttons inputs</t>
  </si>
  <si>
    <t>profiled</t>
  </si>
  <si>
    <t>profiliert</t>
  </si>
  <si>
    <t>creates 16 icons</t>
  </si>
  <si>
    <t>creates 32 icons</t>
  </si>
  <si>
    <t>creates 64 icons</t>
  </si>
  <si>
    <t>LED  1 or 2 Channel</t>
  </si>
  <si>
    <t>LED  4  Channel</t>
  </si>
  <si>
    <t>LED 5  Channel</t>
  </si>
  <si>
    <t>"long rage" BT5</t>
  </si>
  <si>
    <t>yes</t>
  </si>
  <si>
    <t>Area number</t>
  </si>
  <si>
    <t>floor area  name</t>
  </si>
  <si>
    <t>dimensions</t>
  </si>
  <si>
    <t>40 x 37 x 14mm</t>
  </si>
  <si>
    <t xml:space="preserve"> 1m 40x40x22mm</t>
  </si>
  <si>
    <t>45 x 48 x 20mm</t>
  </si>
  <si>
    <t>102x57x30mm</t>
  </si>
  <si>
    <t>105x100x60mm</t>
  </si>
  <si>
    <t>48x30x16mm</t>
  </si>
  <si>
    <t>38 x 38 x 26mm</t>
  </si>
  <si>
    <t>61 x  27 x 21mm</t>
  </si>
  <si>
    <t>80 x 27 x 21mm</t>
  </si>
  <si>
    <t>44x44x23mm</t>
  </si>
  <si>
    <t>44 x 44 x 23mm</t>
  </si>
  <si>
    <t>DIN 107x91x62mm</t>
  </si>
  <si>
    <t>106x90x62mm</t>
  </si>
  <si>
    <t>45x45x25mm</t>
  </si>
  <si>
    <t>106 x 67 x 28mm</t>
  </si>
  <si>
    <t>107 x 67 x 28mm</t>
  </si>
  <si>
    <t>108 x 67 x 28mm</t>
  </si>
  <si>
    <t>70 x 50 x 35mm</t>
  </si>
  <si>
    <t>130x130x77mm</t>
  </si>
  <si>
    <t>57 x 36 x 22mm</t>
  </si>
  <si>
    <t>76 x 26 x 23mm</t>
  </si>
  <si>
    <t>73x30x18mm</t>
  </si>
  <si>
    <t>10x33x20mm</t>
  </si>
  <si>
    <t>70 x 50 x 38mm</t>
  </si>
  <si>
    <t>①</t>
  </si>
  <si>
    <t>Area name 1</t>
  </si>
  <si>
    <t>②</t>
  </si>
  <si>
    <t>Area name 2</t>
  </si>
  <si>
    <t>③</t>
  </si>
  <si>
    <t>Area name 3</t>
  </si>
  <si>
    <t>④</t>
  </si>
  <si>
    <t>Area name 4</t>
  </si>
  <si>
    <t>⑤</t>
  </si>
  <si>
    <t>Area  name 5</t>
  </si>
  <si>
    <t>⑥</t>
  </si>
  <si>
    <t>Area  name 6</t>
  </si>
  <si>
    <t>⑦</t>
  </si>
  <si>
    <t>Area  name 7</t>
  </si>
  <si>
    <t>⑧</t>
  </si>
  <si>
    <t>Area  name 8</t>
  </si>
  <si>
    <t>⑨</t>
  </si>
  <si>
    <t>Area  name 9</t>
  </si>
  <si>
    <t>⑩</t>
  </si>
  <si>
    <t>Area  name 10</t>
  </si>
  <si>
    <t>⑪</t>
  </si>
  <si>
    <t>Area  name 11</t>
  </si>
  <si>
    <t>⑫</t>
  </si>
  <si>
    <t>Area  name 12</t>
  </si>
  <si>
    <t>TOTAL</t>
  </si>
  <si>
    <t>LIGA.AIR / Element</t>
  </si>
  <si>
    <t>REL.240</t>
  </si>
  <si>
    <t>OD.2REL240+</t>
  </si>
  <si>
    <t>REL.4T.240</t>
  </si>
  <si>
    <t>2.REL.240</t>
  </si>
  <si>
    <t>REL.240.TKW</t>
  </si>
  <si>
    <t>REL.240.TKS</t>
  </si>
  <si>
    <t>REP.240.EURO</t>
  </si>
  <si>
    <t>REP.BATT+</t>
  </si>
  <si>
    <t>REP.240</t>
  </si>
  <si>
    <t>OD.REP.240+</t>
  </si>
  <si>
    <t>REP SOLAR</t>
  </si>
  <si>
    <t>4 STOREL+8T</t>
  </si>
  <si>
    <t>2X4REL.4.T.240</t>
  </si>
  <si>
    <t>3x2REL.3T</t>
  </si>
  <si>
    <t>8.REL.240</t>
  </si>
  <si>
    <t>240V 10A</t>
  </si>
  <si>
    <t xml:space="preserve">240V 10A </t>
  </si>
  <si>
    <t>Repeater plug</t>
  </si>
  <si>
    <t>Repeater backup</t>
  </si>
  <si>
    <t>Repeater</t>
  </si>
  <si>
    <t>blinds module + 2 buttons</t>
  </si>
  <si>
    <t>blinds module</t>
  </si>
  <si>
    <t>switching relays</t>
  </si>
  <si>
    <t>Schaltrelais +  Antenne</t>
  </si>
  <si>
    <t>switching relays +4 button</t>
  </si>
  <si>
    <t>change switch 2 x profiled</t>
  </si>
  <si>
    <t>on / off / 2 buttons</t>
  </si>
  <si>
    <t>on / off</t>
  </si>
  <si>
    <t>4 on/ off/ 8 buttons</t>
  </si>
  <si>
    <t>8  switching relays 4 buttons</t>
  </si>
  <si>
    <t>6 Schaltrelais 4 Taster</t>
  </si>
  <si>
    <t>8  switching relays prifiled</t>
  </si>
  <si>
    <t>32 x 32 x 20mm</t>
  </si>
  <si>
    <t>50 x 50 x 25mm</t>
  </si>
  <si>
    <t>95 x 30 x 28mm</t>
  </si>
  <si>
    <t>38 x 39 x 32mm</t>
  </si>
  <si>
    <t>35 x 35 x 22mm.</t>
  </si>
  <si>
    <t>44 x 44 x22mm</t>
  </si>
  <si>
    <t>190x250x50mm</t>
  </si>
  <si>
    <t>LIGA.AIR / Sensors</t>
  </si>
  <si>
    <t>SP.W</t>
  </si>
  <si>
    <t>SP.G</t>
  </si>
  <si>
    <t>SP.S</t>
  </si>
  <si>
    <t>SP.BAT.W</t>
  </si>
  <si>
    <t>SP.BAT.G</t>
  </si>
  <si>
    <t>SP.BAT.S</t>
  </si>
  <si>
    <t>SP.CUBE.W</t>
  </si>
  <si>
    <t>SP.CUBE.S</t>
  </si>
  <si>
    <t>SP.CUBE.AE</t>
  </si>
  <si>
    <t>CUBE.USB.W</t>
  </si>
  <si>
    <t>CUBE.USB.S</t>
  </si>
  <si>
    <t>CUBE.USB.AE</t>
  </si>
  <si>
    <t>PS.USB.S</t>
  </si>
  <si>
    <t>SP.CUBE.H.E</t>
  </si>
  <si>
    <t>SP.CUBE.H.N</t>
  </si>
  <si>
    <t>SP.ADA.W</t>
  </si>
  <si>
    <t>SP.ADA.G</t>
  </si>
  <si>
    <t>SP.ADA.S</t>
  </si>
  <si>
    <t xml:space="preserve">motion detector </t>
  </si>
  <si>
    <t xml:space="preserve">battery motion detector </t>
  </si>
  <si>
    <t>USB C</t>
  </si>
  <si>
    <t>T11 / USB C</t>
  </si>
  <si>
    <t>busbar 3 phase</t>
  </si>
  <si>
    <t>white Ral 9010</t>
  </si>
  <si>
    <t>grey RAL 7021</t>
  </si>
  <si>
    <t>black RAL 9005</t>
  </si>
  <si>
    <t>white RAL 9010</t>
  </si>
  <si>
    <t>ALU elox.</t>
  </si>
  <si>
    <t xml:space="preserve">black </t>
  </si>
  <si>
    <t>wood bright</t>
  </si>
  <si>
    <t>wood dark</t>
  </si>
  <si>
    <t>white</t>
  </si>
  <si>
    <t>grey</t>
  </si>
  <si>
    <t>black</t>
  </si>
  <si>
    <t xml:space="preserve">L=48 Ø 38 x Ø 25mm </t>
  </si>
  <si>
    <t xml:space="preserve"> 70 x 30 x 70mm</t>
  </si>
  <si>
    <t xml:space="preserve"> 70  x30 x 70mm</t>
  </si>
  <si>
    <t>1'500mm</t>
  </si>
  <si>
    <t xml:space="preserve"> 70 x 32 x 72mm</t>
  </si>
  <si>
    <t xml:space="preserve">L=85 Ø 32mm </t>
  </si>
  <si>
    <t>LIGA.AIR / Switch modules</t>
  </si>
  <si>
    <t>TAST4.240+</t>
  </si>
  <si>
    <t>TAST8.240+</t>
  </si>
  <si>
    <t>8T.BATT</t>
  </si>
  <si>
    <t>OD.T2.240</t>
  </si>
  <si>
    <t>SM.BAT.W</t>
  </si>
  <si>
    <t>SM.BAT.S</t>
  </si>
  <si>
    <t>SV.BAT.W</t>
  </si>
  <si>
    <t>SV.BAT.S</t>
  </si>
  <si>
    <t>TOUCH.60</t>
  </si>
  <si>
    <t>TOUCH.55</t>
  </si>
  <si>
    <t>FERB.S</t>
  </si>
  <si>
    <t>BAT.TAST.W</t>
  </si>
  <si>
    <t>BAT.TAST.S</t>
  </si>
  <si>
    <t>WRD.24+</t>
  </si>
  <si>
    <t>WRD.PS.240</t>
  </si>
  <si>
    <t>4x button module</t>
  </si>
  <si>
    <t>8x button module</t>
  </si>
  <si>
    <t>2 button module</t>
  </si>
  <si>
    <t>magnetic switch</t>
  </si>
  <si>
    <t>vibration switch</t>
  </si>
  <si>
    <t>1-8 buttons</t>
  </si>
  <si>
    <t>2x  Bluetooth Edizio</t>
  </si>
  <si>
    <t>4x Bluetooth Edizio</t>
  </si>
  <si>
    <t>remote control black</t>
  </si>
  <si>
    <t>button panel white</t>
  </si>
  <si>
    <t>button panel black</t>
  </si>
  <si>
    <t>Wetterstation</t>
  </si>
  <si>
    <t>battery mode white</t>
  </si>
  <si>
    <t>battery mode black</t>
  </si>
  <si>
    <t>SWISS</t>
  </si>
  <si>
    <t>EUROPE</t>
  </si>
  <si>
    <t>9010 white</t>
  </si>
  <si>
    <t>battery 2 x AAA</t>
  </si>
  <si>
    <t>battery butten cell</t>
  </si>
  <si>
    <t>35 x 35 x 22mm</t>
  </si>
  <si>
    <t>52 x 27 x 15mm</t>
  </si>
  <si>
    <t>36x70x22mm</t>
  </si>
  <si>
    <t>60x60mm</t>
  </si>
  <si>
    <t>55x55mm</t>
  </si>
  <si>
    <t>126 x 42 x 17mm</t>
  </si>
  <si>
    <t>90 x 90 x 12mm</t>
  </si>
  <si>
    <t>85 x 85 x 40mm</t>
  </si>
  <si>
    <t>DALI.ASA</t>
  </si>
  <si>
    <t>up to 10 modules</t>
  </si>
  <si>
    <t>42.5 x 35.5 x 20mm</t>
  </si>
  <si>
    <t>REL.TIM480+</t>
  </si>
  <si>
    <t>battery relay repeater</t>
  </si>
  <si>
    <t>72h autonomy</t>
  </si>
  <si>
    <t>SP.360.W+</t>
  </si>
  <si>
    <t>busbar 3 phase 360°</t>
  </si>
  <si>
    <t>L=85 Ø 33mm</t>
  </si>
  <si>
    <t>SP.360.G+</t>
  </si>
  <si>
    <t>SP.360.S+</t>
  </si>
  <si>
    <t>SP48.STU.W+</t>
  </si>
  <si>
    <t>48V DC</t>
  </si>
  <si>
    <t>Stucchi white</t>
  </si>
  <si>
    <t>L=40 Ø 32mm</t>
  </si>
  <si>
    <t>SP48.STU.S+</t>
  </si>
  <si>
    <t>Stucchi black</t>
  </si>
  <si>
    <t>SP48.BUS.W+</t>
  </si>
  <si>
    <t>Busfield white</t>
  </si>
  <si>
    <t>SP48.BUS.S+</t>
  </si>
  <si>
    <t>Busfield black</t>
  </si>
  <si>
    <t>2T+</t>
  </si>
  <si>
    <t>2-fold pushbutton</t>
  </si>
  <si>
    <t>voltage &amp; battery-free</t>
  </si>
  <si>
    <t>Ø 58 x 15mm</t>
  </si>
  <si>
    <t>4T.RUND.S+</t>
  </si>
  <si>
    <t>rotary pushbutton black</t>
  </si>
  <si>
    <t>USB C battery</t>
  </si>
  <si>
    <t>Ø 23 x 65mm</t>
  </si>
  <si>
    <t>4T.RUND.EG+</t>
  </si>
  <si>
    <t>rotary pushbutton steel</t>
  </si>
  <si>
    <t>8T.GLAS.W+</t>
  </si>
  <si>
    <t>glass pushbutton</t>
  </si>
  <si>
    <t>battery mode</t>
  </si>
  <si>
    <t>86 x 86 x 15mm</t>
  </si>
  <si>
    <t>DIM.300.ZE</t>
  </si>
  <si>
    <t>Strain relief and touch protection for LIGA.AIR.DIM.300</t>
  </si>
  <si>
    <t>DALI broadcast default up to 10 devices (profiled)</t>
  </si>
  <si>
    <t>Timebackup relay 1 NO contact 10A or repeater, 3 hr charge 72 hr operation</t>
  </si>
  <si>
    <t>Swisspir adapter Global Trac white 3 phase rail, 360° rotatable, 180° tiltable</t>
  </si>
  <si>
    <t>Swisspir adapter Global Trac grey 3 phase rail, 360° rotatable, 180° tiltable</t>
  </si>
  <si>
    <t>Swisspir adapter Global Trac black 3 phase rail, 360° rotatable, 180° tiltable</t>
  </si>
  <si>
    <t>MONOP.W</t>
  </si>
  <si>
    <t>Monopoint, colour/finish: white, RAL 9010, 16A, Ø 143mm H:36mm</t>
  </si>
  <si>
    <t>MONOP.S</t>
  </si>
  <si>
    <t>Monopoint, colour/finish: black, RAL 9011, 16A, Ø 143mm H:36mm</t>
  </si>
  <si>
    <t>Swisspir motion detector 24-48V Stucchi white</t>
  </si>
  <si>
    <t>Swisspir motion detector 24-48V Stucchi black</t>
  </si>
  <si>
    <t>Swisspir motion detector 48V Busfield white</t>
  </si>
  <si>
    <t>Swisspir motion detector 48V Busfield black</t>
  </si>
  <si>
    <t>2-fold pushbutton enOcean 2.4GHz battery-free white Ø58mm</t>
  </si>
  <si>
    <t>4 button rotary remote control with wall bracket, black</t>
  </si>
  <si>
    <t>4 button rotary remote control with wall bracket, stainless steel brushed</t>
  </si>
  <si>
    <t>Glass pushbutton 4 programmable + 4 dimming buttons, battery CR 2430</t>
  </si>
  <si>
    <t>DALI.ADA.W+</t>
  </si>
  <si>
    <t>DALI.240+ module in Pulse DALI 3-circuit adapter GLOBALTRAC white</t>
  </si>
  <si>
    <t>DALI.ADA.S+</t>
  </si>
  <si>
    <t>DALI.240+ module in Pulse DALI 3-circuit adapter GLOBALTRAC black</t>
  </si>
  <si>
    <t>DALI.ADA.G+</t>
  </si>
  <si>
    <t>DALI.240+ module in Pulse DALI 3-circuit adapter GLOBALTRAC grey</t>
  </si>
  <si>
    <t>SAL.16.ADA.W</t>
  </si>
  <si>
    <t>PULSE DALI 3-circuit GLOBAL TRAC white, Salvador 1016 for 16 DALI devices</t>
  </si>
  <si>
    <t>SAL.16.ADA.S</t>
  </si>
  <si>
    <t>PULSE DALI 3-circuit GLOBAL TRAC black, Salvador 1016 for 16 DALI devices</t>
  </si>
  <si>
    <t>SAL.16.ADA.G</t>
  </si>
  <si>
    <t>PULSE DALI 3-circuit GLOBAL TRAC grey, Salvador 1016 for 16 DALI devices</t>
  </si>
  <si>
    <t>SAL.32.ADA.W</t>
  </si>
  <si>
    <t>PULSE DALI 3-circuit GLOBAL TRAC white, Salvador 1032 for 32 DALI devices</t>
  </si>
  <si>
    <t>SAL.32.ADA.S</t>
  </si>
  <si>
    <t>PULSE DALI 3-circuit GLOBAL TRAC black, Salvador 1032 for 32 DALI devices</t>
  </si>
  <si>
    <t>SAL.32.ADA.G</t>
  </si>
  <si>
    <t>PULSE DALI 3-circuit GLOBAL TRAC grey, Salvador 1032 for 32 DALI devices</t>
  </si>
  <si>
    <t>SAL.64.ADA.W</t>
  </si>
  <si>
    <t>PULSE DALI 3-circuit GLOBAL TRAC white, Salvador 1064 for 64 DALI devices</t>
  </si>
  <si>
    <t>SAL.64.ADA.S</t>
  </si>
  <si>
    <t>PULSE DALI 3-circuit GLOBAL TRAC black, Salvador 1064 for 64 DALI devices</t>
  </si>
  <si>
    <t>SAL.64.ADA.G</t>
  </si>
  <si>
    <t>PULSE DALI 3-circuit GLOBAL TRAC grey, Salvador 1064 for 64 DALI devices</t>
  </si>
  <si>
    <t>BOX.1.B</t>
  </si>
  <si>
    <t>4 pushbuttons, 4 LEDs, surface-mount 1+1, 88x148x60mm, 1 blanking plate</t>
  </si>
  <si>
    <t>BOX.1.S</t>
  </si>
  <si>
    <t>4 pushbuttons, 4 LEDs, surface-mount 1+1, 88x148x60mm, 1 key switch Kaba 5000</t>
  </si>
  <si>
    <t>BOX.2.B</t>
  </si>
  <si>
    <t>8 pushbuttons, 8 LEDs, surface-mount 1+1, 88x148x60mm</t>
  </si>
  <si>
    <t>BOX.3.B</t>
  </si>
  <si>
    <t>8 pushbuttons, 8 LEDs, surface-mount 1+1+1, 88x208x60mm, 1 blanking plate</t>
  </si>
  <si>
    <t>BOX.3.S</t>
  </si>
  <si>
    <t>8 pushbuttons, 8 LEDs, surface-mount 1+1+1, 88x208x60mm, 1 key switch Kaba 5000</t>
  </si>
  <si>
    <t>TOUCH.IP54W</t>
  </si>
  <si>
    <t>Touch display IP54 in Feller NAP housing white, L:87mm W:87mm H:54mm</t>
  </si>
  <si>
    <t>BOX.IP55.6</t>
  </si>
  <si>
    <t>6 pushbuttons, 6 LEDs, surface-mount robusto 86x86x82mm, cable gland M20</t>
  </si>
  <si>
    <t>BOX.IP55.8S</t>
  </si>
  <si>
    <t>8 pushbuttons, 8 LEDs, robusto 86x276x48/59mm, cable gland M20, key switch Kaba 8</t>
  </si>
  <si>
    <t>CLOUD.G</t>
  </si>
  <si>
    <t>Multifunction gateway CASAMBI network, L:100.8mm, W:73.7mm, H:29.25mm</t>
  </si>
  <si>
    <t>GATW.ETHER+</t>
  </si>
  <si>
    <t>Ethernet-based integration into a building management system, 20x65x35mm</t>
  </si>
  <si>
    <t>KNX+</t>
  </si>
  <si>
    <t>KNX gateway, 16 freely programmable CASAMBI scenes, 50.6x50.6x15mm</t>
  </si>
  <si>
    <t>DOSE.1M</t>
  </si>
  <si>
    <t>Junction box IP 66 black UV resistant 93x93x62mm, cable gland, 2 hose clamps</t>
  </si>
  <si>
    <t>DOSE.GRAU</t>
  </si>
  <si>
    <t>Junction box IP 66 grey UV resistant 130x130x77mm, 3 cable glands, 2 hose clamps</t>
  </si>
  <si>
    <t>8T.8LED+</t>
  </si>
  <si>
    <t>Pushbutton interface 8 inputs with 8 LEDs 5-48V AC/DC, galvanically isolated</t>
  </si>
  <si>
    <t>NTM.12.700</t>
  </si>
  <si>
    <t>LED driver max. 12W, constant current 100-700mA via NFC, 135x35x20mm</t>
  </si>
  <si>
    <t>NTM.45.1400</t>
  </si>
  <si>
    <t>LED driver max. 45W, constant current 500-1'400mA via NFC, 135x35x20mm</t>
  </si>
  <si>
    <t>NTM.15.700</t>
  </si>
  <si>
    <t>LED driver max. 15W, constant current 100-700mA via NFC, 64.5x44x23mm, wires</t>
  </si>
  <si>
    <t>NTM.EURO</t>
  </si>
  <si>
    <t>Plug-in LED driver max. 18W, constant current 200-950mA via NFC, 122x59x42.5mm</t>
  </si>
  <si>
    <t>E27.TW</t>
  </si>
  <si>
    <t>Light bulb E27, 100-240V AC, 8.2W, 640lm, 2400-6500K, CRI 89-95</t>
  </si>
  <si>
    <t>E27.RGBTW</t>
  </si>
  <si>
    <t>Light bulb E27, 100-240V AC, 8.2W, 640lm, RGB + 2400-6500K, CRI 89-95</t>
  </si>
  <si>
    <t>GU10.TW</t>
  </si>
  <si>
    <t>Light bulb GU10, 240V AC, 4.9W, 410lm, 2200-4000K, CRI &gt;90, 60°</t>
  </si>
  <si>
    <t>Feller EDIZIOdue Uni pushbutton 4-fold white (on/off, dimming, groups, scenes)</t>
  </si>
  <si>
    <t>DIN.SET</t>
  </si>
  <si>
    <t>2 mounting adapters WAGO with M3 thread incl. WAGO terminals 6x2 and 2x3</t>
  </si>
  <si>
    <t>DALI.240+</t>
  </si>
  <si>
    <t>STO.240+</t>
  </si>
  <si>
    <t>STO.2T240+</t>
  </si>
  <si>
    <t>S.KABEL.5M</t>
  </si>
  <si>
    <t>DIM.300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</si>
</sst>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</font>
    <font>
      <b/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4" fontId="0" fillId="0" borderId="0" xfId="0" applyNumberFormat="1"/>
    <xf numFmtId="4" fontId="0" fillId="0" borderId="0" xfId="0" applyNumberFormat="1" applyAlignment="1">
      <alignment horizontal="center"/>
    </xf>
    <xf numFmtId="0" fontId="5" fillId="0" borderId="0" xfId="0" applyFont="1" applyAlignment="1">
      <alignment horizontal="left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2" fillId="0" borderId="10" xfId="0" applyFont="1" applyBorder="1" applyAlignment="1">
      <alignment horizontal="center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9" xfId="0" applyBorder="1"/>
    <xf numFmtId="0" fontId="10" fillId="0" borderId="0" xfId="0" applyFont="1"/>
    <xf numFmtId="14" fontId="0" fillId="0" borderId="0" xfId="0" applyNumberFormat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4" fontId="4" fillId="0" borderId="0" xfId="0" applyNumberFormat="1" applyFont="1" applyAlignment="1">
      <alignment horizontal="right"/>
    </xf>
    <xf numFmtId="4" fontId="12" fillId="0" borderId="0" xfId="0" applyNumberFormat="1" applyFont="1" applyAlignment="1">
      <alignment horizontal="left"/>
    </xf>
    <xf numFmtId="4" fontId="11" fillId="0" borderId="0" xfId="0" applyNumberFormat="1" applyFont="1" applyAlignment="1">
      <alignment horizontal="center"/>
    </xf>
    <xf numFmtId="4" fontId="11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49" fontId="0" fillId="2" borderId="2" xfId="0" applyNumberFormat="1" applyFill="1" applyBorder="1" applyProtection="1">
      <protection locked="0"/>
    </xf>
    <xf numFmtId="49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4" fontId="0" fillId="2" borderId="4" xfId="0" applyNumberFormat="1" applyFill="1" applyBorder="1" applyAlignment="1">
      <alignment horizontal="right"/>
    </xf>
    <xf numFmtId="4" fontId="0" fillId="2" borderId="4" xfId="0" applyNumberFormat="1" applyFill="1" applyBorder="1" applyAlignment="1">
      <alignment horizontal="center"/>
    </xf>
    <xf numFmtId="4" fontId="0" fillId="5" borderId="17" xfId="0" applyNumberFormat="1" applyFill="1" applyBorder="1" applyAlignment="1">
      <alignment horizontal="right"/>
    </xf>
    <xf numFmtId="4" fontId="0" fillId="6" borderId="4" xfId="0" applyNumberFormat="1" applyFill="1" applyBorder="1" applyAlignment="1" applyProtection="1">
      <alignment horizontal="center"/>
      <protection locked="0"/>
    </xf>
    <xf numFmtId="4" fontId="0" fillId="6" borderId="4" xfId="0" applyNumberFormat="1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center"/>
      <protection locked="0"/>
    </xf>
    <xf numFmtId="49" fontId="6" fillId="6" borderId="6" xfId="0" applyNumberFormat="1" applyFont="1" applyFill="1" applyBorder="1" applyAlignment="1" applyProtection="1">
      <alignment horizontal="center" vertical="center"/>
      <protection locked="0"/>
    </xf>
    <xf numFmtId="49" fontId="0" fillId="6" borderId="2" xfId="0" applyNumberFormat="1" applyFill="1" applyBorder="1" applyProtection="1">
      <protection locked="0"/>
    </xf>
    <xf numFmtId="49" fontId="0" fillId="6" borderId="7" xfId="0" applyNumberFormat="1" applyFill="1" applyBorder="1" applyAlignment="1" applyProtection="1">
      <alignment horizontal="left"/>
      <protection locked="0"/>
    </xf>
    <xf numFmtId="49" fontId="0" fillId="6" borderId="7" xfId="0" applyNumberFormat="1" applyFill="1" applyBorder="1" applyProtection="1">
      <protection locked="0"/>
    </xf>
    <xf numFmtId="14" fontId="0" fillId="6" borderId="2" xfId="0" applyNumberFormat="1" applyFill="1" applyBorder="1" applyProtection="1">
      <protection locked="0"/>
    </xf>
    <xf numFmtId="4" fontId="6" fillId="2" borderId="4" xfId="0" applyNumberFormat="1" applyFont="1" applyFill="1" applyBorder="1" applyAlignment="1">
      <alignment horizontal="center"/>
    </xf>
    <xf numFmtId="49" fontId="0" fillId="2" borderId="8" xfId="0" applyNumberFormat="1" applyFill="1" applyBorder="1" applyProtection="1">
      <protection locked="0"/>
    </xf>
    <xf numFmtId="0" fontId="6" fillId="0" borderId="0" xfId="0" applyFont="1" applyAlignment="1">
      <alignment horizontal="left"/>
    </xf>
    <xf numFmtId="4" fontId="0" fillId="0" borderId="17" xfId="0" applyNumberFormat="1" applyBorder="1" applyAlignment="1">
      <alignment horizontal="right"/>
    </xf>
    <xf numFmtId="4" fontId="15" fillId="0" borderId="19" xfId="0" applyNumberFormat="1" applyFont="1" applyBorder="1" applyAlignment="1">
      <alignment horizontal="right"/>
    </xf>
    <xf numFmtId="4" fontId="0" fillId="4" borderId="20" xfId="0" applyNumberFormat="1" applyFill="1" applyBorder="1" applyAlignment="1">
      <alignment horizontal="right"/>
    </xf>
    <xf numFmtId="0" fontId="1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0" fontId="8" fillId="0" borderId="3" xfId="0" applyFont="1" applyBorder="1" applyAlignment="1">
      <alignment vertical="center"/>
    </xf>
    <xf numFmtId="4" fontId="0" fillId="2" borderId="4" xfId="0" applyNumberFormat="1" applyFill="1" applyBorder="1" applyAlignment="1">
      <alignment horizontal="left"/>
    </xf>
    <xf numFmtId="4" fontId="0" fillId="2" borderId="5" xfId="0" applyNumberFormat="1" applyFill="1" applyBorder="1" applyAlignment="1">
      <alignment horizontal="left"/>
    </xf>
    <xf numFmtId="0" fontId="14" fillId="0" borderId="0" xfId="0" applyFont="1" applyAlignment="1" applyProtection="1">
      <alignment horizontal="left" vertical="center"/>
      <protection locked="0"/>
    </xf>
    <xf numFmtId="49" fontId="6" fillId="2" borderId="1" xfId="0" applyNumberFormat="1" applyFont="1" applyFill="1" applyBorder="1" applyAlignment="1">
      <alignment horizontal="center" textRotation="90"/>
    </xf>
    <xf numFmtId="4" fontId="13" fillId="3" borderId="0" xfId="0" applyNumberFormat="1" applyFont="1" applyFill="1" applyAlignment="1">
      <alignment horizontal="left" vertical="center" wrapText="1"/>
    </xf>
    <xf numFmtId="4" fontId="6" fillId="0" borderId="0" xfId="0" applyNumberFormat="1" applyFont="1" applyAlignment="1">
      <alignment horizontal="center" textRotation="90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5.png"/><Relationship Id="rId3" Type="http://schemas.openxmlformats.org/officeDocument/2006/relationships/image" Target="../media/image1.png"/><Relationship Id="rId21" Type="http://schemas.openxmlformats.org/officeDocument/2006/relationships/image" Target="../media/image21.emf"/><Relationship Id="rId7" Type="http://schemas.openxmlformats.org/officeDocument/2006/relationships/image" Target="../media/image2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4.png"/><Relationship Id="rId2" Type="http://schemas.openxmlformats.org/officeDocument/2006/relationships/image" Target="../media/image4.emf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3.emf"/><Relationship Id="rId6" Type="http://schemas.openxmlformats.org/officeDocument/2006/relationships/image" Target="../media/image7.png"/><Relationship Id="rId11" Type="http://schemas.openxmlformats.org/officeDocument/2006/relationships/image" Target="../media/image11.png"/><Relationship Id="rId24" Type="http://schemas.microsoft.com/office/2007/relationships/hdphoto" Target="../media/hdphoto1.wdp"/><Relationship Id="rId5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7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5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13" Type="http://schemas.openxmlformats.org/officeDocument/2006/relationships/image" Target="../media/image37.png"/><Relationship Id="rId18" Type="http://schemas.openxmlformats.org/officeDocument/2006/relationships/image" Target="../media/image42.png"/><Relationship Id="rId3" Type="http://schemas.openxmlformats.org/officeDocument/2006/relationships/image" Target="../media/image29.emf"/><Relationship Id="rId7" Type="http://schemas.openxmlformats.org/officeDocument/2006/relationships/image" Target="../media/image33.png"/><Relationship Id="rId12" Type="http://schemas.openxmlformats.org/officeDocument/2006/relationships/image" Target="../media/image36.png"/><Relationship Id="rId17" Type="http://schemas.openxmlformats.org/officeDocument/2006/relationships/image" Target="../media/image41.png"/><Relationship Id="rId2" Type="http://schemas.openxmlformats.org/officeDocument/2006/relationships/image" Target="../media/image4.emf"/><Relationship Id="rId16" Type="http://schemas.openxmlformats.org/officeDocument/2006/relationships/image" Target="../media/image40.png"/><Relationship Id="rId20" Type="http://schemas.openxmlformats.org/officeDocument/2006/relationships/image" Target="../media/image44.png"/><Relationship Id="rId1" Type="http://schemas.openxmlformats.org/officeDocument/2006/relationships/image" Target="../media/image28.emf"/><Relationship Id="rId6" Type="http://schemas.openxmlformats.org/officeDocument/2006/relationships/image" Target="../media/image32.png"/><Relationship Id="rId11" Type="http://schemas.openxmlformats.org/officeDocument/2006/relationships/image" Target="../media/image35.png"/><Relationship Id="rId5" Type="http://schemas.openxmlformats.org/officeDocument/2006/relationships/image" Target="../media/image31.png"/><Relationship Id="rId15" Type="http://schemas.openxmlformats.org/officeDocument/2006/relationships/image" Target="../media/image39.jpeg"/><Relationship Id="rId10" Type="http://schemas.openxmlformats.org/officeDocument/2006/relationships/image" Target="../media/image2.png"/><Relationship Id="rId19" Type="http://schemas.openxmlformats.org/officeDocument/2006/relationships/image" Target="../media/image43.png"/><Relationship Id="rId4" Type="http://schemas.openxmlformats.org/officeDocument/2006/relationships/image" Target="../media/image30.png"/><Relationship Id="rId9" Type="http://schemas.openxmlformats.org/officeDocument/2006/relationships/image" Target="../media/image34.png"/><Relationship Id="rId14" Type="http://schemas.openxmlformats.org/officeDocument/2006/relationships/image" Target="../media/image38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png"/><Relationship Id="rId13" Type="http://schemas.openxmlformats.org/officeDocument/2006/relationships/image" Target="../media/image51.png"/><Relationship Id="rId18" Type="http://schemas.openxmlformats.org/officeDocument/2006/relationships/image" Target="../media/image56.png"/><Relationship Id="rId26" Type="http://schemas.openxmlformats.org/officeDocument/2006/relationships/image" Target="../media/image64.png"/><Relationship Id="rId3" Type="http://schemas.openxmlformats.org/officeDocument/2006/relationships/image" Target="../media/image4.emf"/><Relationship Id="rId21" Type="http://schemas.openxmlformats.org/officeDocument/2006/relationships/image" Target="../media/image59.png"/><Relationship Id="rId7" Type="http://schemas.openxmlformats.org/officeDocument/2006/relationships/image" Target="../media/image47.png"/><Relationship Id="rId12" Type="http://schemas.openxmlformats.org/officeDocument/2006/relationships/image" Target="../media/image50.png"/><Relationship Id="rId17" Type="http://schemas.openxmlformats.org/officeDocument/2006/relationships/image" Target="../media/image55.png"/><Relationship Id="rId25" Type="http://schemas.openxmlformats.org/officeDocument/2006/relationships/image" Target="../media/image63.png"/><Relationship Id="rId2" Type="http://schemas.openxmlformats.org/officeDocument/2006/relationships/image" Target="../media/image28.emf"/><Relationship Id="rId16" Type="http://schemas.openxmlformats.org/officeDocument/2006/relationships/image" Target="../media/image54.png"/><Relationship Id="rId20" Type="http://schemas.openxmlformats.org/officeDocument/2006/relationships/image" Target="../media/image58.png"/><Relationship Id="rId1" Type="http://schemas.openxmlformats.org/officeDocument/2006/relationships/image" Target="../media/image45.png"/><Relationship Id="rId6" Type="http://schemas.openxmlformats.org/officeDocument/2006/relationships/image" Target="../media/image46.png"/><Relationship Id="rId11" Type="http://schemas.openxmlformats.org/officeDocument/2006/relationships/image" Target="../media/image2.png"/><Relationship Id="rId24" Type="http://schemas.openxmlformats.org/officeDocument/2006/relationships/image" Target="../media/image62.png"/><Relationship Id="rId5" Type="http://schemas.openxmlformats.org/officeDocument/2006/relationships/image" Target="../media/image30.png"/><Relationship Id="rId15" Type="http://schemas.openxmlformats.org/officeDocument/2006/relationships/image" Target="../media/image53.png"/><Relationship Id="rId23" Type="http://schemas.openxmlformats.org/officeDocument/2006/relationships/image" Target="../media/image61.png"/><Relationship Id="rId28" Type="http://schemas.openxmlformats.org/officeDocument/2006/relationships/image" Target="../media/image65.png"/><Relationship Id="rId10" Type="http://schemas.openxmlformats.org/officeDocument/2006/relationships/image" Target="../media/image1.png"/><Relationship Id="rId19" Type="http://schemas.openxmlformats.org/officeDocument/2006/relationships/image" Target="../media/image57.png"/><Relationship Id="rId4" Type="http://schemas.openxmlformats.org/officeDocument/2006/relationships/image" Target="../media/image29.emf"/><Relationship Id="rId9" Type="http://schemas.openxmlformats.org/officeDocument/2006/relationships/image" Target="../media/image49.png"/><Relationship Id="rId14" Type="http://schemas.openxmlformats.org/officeDocument/2006/relationships/image" Target="../media/image52.png"/><Relationship Id="rId22" Type="http://schemas.openxmlformats.org/officeDocument/2006/relationships/image" Target="../media/image60.png"/><Relationship Id="rId27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6.png"/><Relationship Id="rId13" Type="http://schemas.openxmlformats.org/officeDocument/2006/relationships/image" Target="../media/image69.png"/><Relationship Id="rId18" Type="http://schemas.openxmlformats.org/officeDocument/2006/relationships/image" Target="../media/image74.png"/><Relationship Id="rId26" Type="http://schemas.openxmlformats.org/officeDocument/2006/relationships/image" Target="../media/image81.png"/><Relationship Id="rId3" Type="http://schemas.openxmlformats.org/officeDocument/2006/relationships/image" Target="../media/image4.emf"/><Relationship Id="rId21" Type="http://schemas.openxmlformats.org/officeDocument/2006/relationships/image" Target="../media/image77.png"/><Relationship Id="rId7" Type="http://schemas.openxmlformats.org/officeDocument/2006/relationships/image" Target="../media/image48.png"/><Relationship Id="rId12" Type="http://schemas.openxmlformats.org/officeDocument/2006/relationships/image" Target="../media/image2.png"/><Relationship Id="rId17" Type="http://schemas.openxmlformats.org/officeDocument/2006/relationships/image" Target="../media/image73.png"/><Relationship Id="rId25" Type="http://schemas.openxmlformats.org/officeDocument/2006/relationships/image" Target="../media/image80.png"/><Relationship Id="rId2" Type="http://schemas.openxmlformats.org/officeDocument/2006/relationships/image" Target="../media/image28.emf"/><Relationship Id="rId16" Type="http://schemas.openxmlformats.org/officeDocument/2006/relationships/image" Target="../media/image72.png"/><Relationship Id="rId20" Type="http://schemas.openxmlformats.org/officeDocument/2006/relationships/image" Target="../media/image76.emf"/><Relationship Id="rId1" Type="http://schemas.openxmlformats.org/officeDocument/2006/relationships/image" Target="../media/image45.png"/><Relationship Id="rId6" Type="http://schemas.openxmlformats.org/officeDocument/2006/relationships/image" Target="../media/image47.png"/><Relationship Id="rId11" Type="http://schemas.openxmlformats.org/officeDocument/2006/relationships/image" Target="../media/image1.png"/><Relationship Id="rId24" Type="http://schemas.openxmlformats.org/officeDocument/2006/relationships/image" Target="../media/image40.png"/><Relationship Id="rId5" Type="http://schemas.openxmlformats.org/officeDocument/2006/relationships/image" Target="../media/image30.png"/><Relationship Id="rId15" Type="http://schemas.openxmlformats.org/officeDocument/2006/relationships/image" Target="../media/image71.png"/><Relationship Id="rId23" Type="http://schemas.openxmlformats.org/officeDocument/2006/relationships/image" Target="../media/image79.png"/><Relationship Id="rId10" Type="http://schemas.openxmlformats.org/officeDocument/2006/relationships/image" Target="../media/image68.png"/><Relationship Id="rId19" Type="http://schemas.openxmlformats.org/officeDocument/2006/relationships/image" Target="../media/image75.jpeg"/><Relationship Id="rId4" Type="http://schemas.openxmlformats.org/officeDocument/2006/relationships/image" Target="../media/image29.emf"/><Relationship Id="rId9" Type="http://schemas.openxmlformats.org/officeDocument/2006/relationships/image" Target="../media/image67.png"/><Relationship Id="rId14" Type="http://schemas.openxmlformats.org/officeDocument/2006/relationships/image" Target="../media/image70.png"/><Relationship Id="rId22" Type="http://schemas.openxmlformats.org/officeDocument/2006/relationships/image" Target="../media/image78.png"/><Relationship Id="rId27" Type="http://schemas.openxmlformats.org/officeDocument/2006/relationships/image" Target="../media/image8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91107</xdr:colOff>
      <xdr:row>1</xdr:row>
      <xdr:rowOff>16980</xdr:rowOff>
    </xdr:from>
    <xdr:to>
      <xdr:col>2</xdr:col>
      <xdr:colOff>2601980</xdr:colOff>
      <xdr:row>1</xdr:row>
      <xdr:rowOff>535469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1650" y="207480"/>
          <a:ext cx="2510873" cy="518489"/>
        </a:xfrm>
        <a:prstGeom prst="rect">
          <a:avLst/>
        </a:prstGeom>
      </xdr:spPr>
    </xdr:pic>
    <xdr:clientData/>
  </xdr:twoCellAnchor>
  <xdr:twoCellAnchor editAs="oneCell">
    <xdr:from>
      <xdr:col>0</xdr:col>
      <xdr:colOff>8283</xdr:colOff>
      <xdr:row>0</xdr:row>
      <xdr:rowOff>149087</xdr:rowOff>
    </xdr:from>
    <xdr:to>
      <xdr:col>2</xdr:col>
      <xdr:colOff>7099</xdr:colOff>
      <xdr:row>2</xdr:row>
      <xdr:rowOff>77491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3" y="149087"/>
          <a:ext cx="2352260" cy="6904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310963</xdr:colOff>
      <xdr:row>12</xdr:row>
      <xdr:rowOff>65554</xdr:rowOff>
    </xdr:from>
    <xdr:to>
      <xdr:col>2</xdr:col>
      <xdr:colOff>1108901</xdr:colOff>
      <xdr:row>12</xdr:row>
      <xdr:rowOff>785554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022" y="681878"/>
          <a:ext cx="797938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325939</xdr:colOff>
      <xdr:row>12</xdr:row>
      <xdr:rowOff>52311</xdr:rowOff>
    </xdr:from>
    <xdr:to>
      <xdr:col>25</xdr:col>
      <xdr:colOff>1092276</xdr:colOff>
      <xdr:row>12</xdr:row>
      <xdr:rowOff>772311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45030" y="2459538"/>
          <a:ext cx="766337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324970</xdr:colOff>
      <xdr:row>1</xdr:row>
      <xdr:rowOff>89646</xdr:rowOff>
    </xdr:from>
    <xdr:to>
      <xdr:col>2</xdr:col>
      <xdr:colOff>659874</xdr:colOff>
      <xdr:row>4</xdr:row>
      <xdr:rowOff>41272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21323" y="280146"/>
          <a:ext cx="2531257" cy="523126"/>
        </a:xfrm>
        <a:prstGeom prst="rect">
          <a:avLst/>
        </a:prstGeom>
      </xdr:spPr>
    </xdr:pic>
    <xdr:clientData/>
  </xdr:twoCellAnchor>
  <xdr:twoCellAnchor editAs="oneCell">
    <xdr:from>
      <xdr:col>26</xdr:col>
      <xdr:colOff>321915</xdr:colOff>
      <xdr:row>12</xdr:row>
      <xdr:rowOff>10186</xdr:rowOff>
    </xdr:from>
    <xdr:to>
      <xdr:col>26</xdr:col>
      <xdr:colOff>945568</xdr:colOff>
      <xdr:row>12</xdr:row>
      <xdr:rowOff>817010</xdr:rowOff>
    </xdr:to>
    <xdr:pic>
      <xdr:nvPicPr>
        <xdr:cNvPr id="14" name="Grafik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47688" y="2417413"/>
          <a:ext cx="623653" cy="806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256716</xdr:colOff>
      <xdr:row>12</xdr:row>
      <xdr:rowOff>45843</xdr:rowOff>
    </xdr:from>
    <xdr:to>
      <xdr:col>27</xdr:col>
      <xdr:colOff>831273</xdr:colOff>
      <xdr:row>12</xdr:row>
      <xdr:rowOff>769785</xdr:rowOff>
    </xdr:to>
    <xdr:pic>
      <xdr:nvPicPr>
        <xdr:cNvPr id="17" name="Grafik 2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19898" y="2453070"/>
          <a:ext cx="574557" cy="7239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124083</xdr:colOff>
      <xdr:row>12</xdr:row>
      <xdr:rowOff>82213</xdr:rowOff>
    </xdr:from>
    <xdr:to>
      <xdr:col>9</xdr:col>
      <xdr:colOff>1087787</xdr:colOff>
      <xdr:row>12</xdr:row>
      <xdr:rowOff>868965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692628" y="2489440"/>
          <a:ext cx="963704" cy="786752"/>
        </a:xfrm>
        <a:prstGeom prst="rect">
          <a:avLst/>
        </a:prstGeom>
      </xdr:spPr>
    </xdr:pic>
    <xdr:clientData/>
  </xdr:twoCellAnchor>
  <xdr:twoCellAnchor editAs="oneCell">
    <xdr:from>
      <xdr:col>0</xdr:col>
      <xdr:colOff>33618</xdr:colOff>
      <xdr:row>1</xdr:row>
      <xdr:rowOff>33617</xdr:rowOff>
    </xdr:from>
    <xdr:to>
      <xdr:col>1</xdr:col>
      <xdr:colOff>189525</xdr:colOff>
      <xdr:row>4</xdr:row>
      <xdr:rowOff>152521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3618" y="224117"/>
          <a:ext cx="2352260" cy="690404"/>
        </a:xfrm>
        <a:prstGeom prst="rect">
          <a:avLst/>
        </a:prstGeom>
      </xdr:spPr>
    </xdr:pic>
    <xdr:clientData/>
  </xdr:twoCellAnchor>
  <xdr:twoCellAnchor editAs="oneCell">
    <xdr:from>
      <xdr:col>13</xdr:col>
      <xdr:colOff>227734</xdr:colOff>
      <xdr:row>12</xdr:row>
      <xdr:rowOff>64944</xdr:rowOff>
    </xdr:from>
    <xdr:to>
      <xdr:col>13</xdr:col>
      <xdr:colOff>1056409</xdr:colOff>
      <xdr:row>13</xdr:row>
      <xdr:rowOff>734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783916" y="2472171"/>
          <a:ext cx="828675" cy="808626"/>
        </a:xfrm>
        <a:prstGeom prst="rect">
          <a:avLst/>
        </a:prstGeom>
      </xdr:spPr>
    </xdr:pic>
    <xdr:clientData/>
  </xdr:twoCellAnchor>
  <xdr:twoCellAnchor editAs="oneCell">
    <xdr:from>
      <xdr:col>14</xdr:col>
      <xdr:colOff>267567</xdr:colOff>
      <xdr:row>12</xdr:row>
      <xdr:rowOff>38101</xdr:rowOff>
    </xdr:from>
    <xdr:to>
      <xdr:col>14</xdr:col>
      <xdr:colOff>1124816</xdr:colOff>
      <xdr:row>12</xdr:row>
      <xdr:rowOff>824771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070658" y="2445328"/>
          <a:ext cx="857249" cy="786670"/>
        </a:xfrm>
        <a:prstGeom prst="rect">
          <a:avLst/>
        </a:prstGeom>
      </xdr:spPr>
    </xdr:pic>
    <xdr:clientData/>
  </xdr:twoCellAnchor>
  <xdr:twoCellAnchor editAs="oneCell">
    <xdr:from>
      <xdr:col>3</xdr:col>
      <xdr:colOff>244928</xdr:colOff>
      <xdr:row>12</xdr:row>
      <xdr:rowOff>54430</xdr:rowOff>
    </xdr:from>
    <xdr:to>
      <xdr:col>3</xdr:col>
      <xdr:colOff>979715</xdr:colOff>
      <xdr:row>12</xdr:row>
      <xdr:rowOff>831098</xdr:rowOff>
    </xdr:to>
    <xdr:pic>
      <xdr:nvPicPr>
        <xdr:cNvPr id="23" name="Grafik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94" t="4591" r="3500" b="4016"/>
        <a:stretch>
          <a:fillRect/>
        </a:stretch>
      </xdr:blipFill>
      <xdr:spPr bwMode="auto">
        <a:xfrm>
          <a:off x="5606142" y="2476501"/>
          <a:ext cx="734787" cy="776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258536</xdr:colOff>
      <xdr:row>12</xdr:row>
      <xdr:rowOff>68037</xdr:rowOff>
    </xdr:from>
    <xdr:to>
      <xdr:col>5</xdr:col>
      <xdr:colOff>1006929</xdr:colOff>
      <xdr:row>12</xdr:row>
      <xdr:rowOff>804293</xdr:rowOff>
    </xdr:to>
    <xdr:pic>
      <xdr:nvPicPr>
        <xdr:cNvPr id="25" name="Grafik 4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23465" y="2490108"/>
          <a:ext cx="748393" cy="7362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179227</xdr:colOff>
      <xdr:row>12</xdr:row>
      <xdr:rowOff>54429</xdr:rowOff>
    </xdr:from>
    <xdr:to>
      <xdr:col>6</xdr:col>
      <xdr:colOff>993321</xdr:colOff>
      <xdr:row>12</xdr:row>
      <xdr:rowOff>846610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296013" y="2476500"/>
          <a:ext cx="814094" cy="792181"/>
        </a:xfrm>
        <a:prstGeom prst="rect">
          <a:avLst/>
        </a:prstGeom>
      </xdr:spPr>
    </xdr:pic>
    <xdr:clientData/>
  </xdr:twoCellAnchor>
  <xdr:twoCellAnchor editAs="oneCell">
    <xdr:from>
      <xdr:col>7</xdr:col>
      <xdr:colOff>231322</xdr:colOff>
      <xdr:row>12</xdr:row>
      <xdr:rowOff>122467</xdr:rowOff>
    </xdr:from>
    <xdr:to>
      <xdr:col>7</xdr:col>
      <xdr:colOff>939551</xdr:colOff>
      <xdr:row>12</xdr:row>
      <xdr:rowOff>748394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599965" y="2544538"/>
          <a:ext cx="708229" cy="625927"/>
        </a:xfrm>
        <a:prstGeom prst="rect">
          <a:avLst/>
        </a:prstGeom>
      </xdr:spPr>
    </xdr:pic>
    <xdr:clientData/>
  </xdr:twoCellAnchor>
  <xdr:twoCellAnchor editAs="oneCell">
    <xdr:from>
      <xdr:col>10</xdr:col>
      <xdr:colOff>86591</xdr:colOff>
      <xdr:row>12</xdr:row>
      <xdr:rowOff>69273</xdr:rowOff>
    </xdr:from>
    <xdr:to>
      <xdr:col>10</xdr:col>
      <xdr:colOff>1179896</xdr:colOff>
      <xdr:row>13</xdr:row>
      <xdr:rowOff>6023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902046" y="2476500"/>
          <a:ext cx="1093305" cy="819978"/>
        </a:xfrm>
        <a:prstGeom prst="rect">
          <a:avLst/>
        </a:prstGeom>
      </xdr:spPr>
    </xdr:pic>
    <xdr:clientData/>
  </xdr:twoCellAnchor>
  <xdr:twoCellAnchor editAs="oneCell">
    <xdr:from>
      <xdr:col>11</xdr:col>
      <xdr:colOff>121227</xdr:colOff>
      <xdr:row>12</xdr:row>
      <xdr:rowOff>86590</xdr:rowOff>
    </xdr:from>
    <xdr:to>
      <xdr:col>11</xdr:col>
      <xdr:colOff>1159288</xdr:colOff>
      <xdr:row>13</xdr:row>
      <xdr:rowOff>184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183591" y="2493817"/>
          <a:ext cx="1038061" cy="796822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190500</xdr:colOff>
      <xdr:row>12</xdr:row>
      <xdr:rowOff>86591</xdr:rowOff>
    </xdr:from>
    <xdr:to>
      <xdr:col>12</xdr:col>
      <xdr:colOff>1153746</xdr:colOff>
      <xdr:row>12</xdr:row>
      <xdr:rowOff>810368</xdr:rowOff>
    </xdr:to>
    <xdr:pic>
      <xdr:nvPicPr>
        <xdr:cNvPr id="26" name="Grafik 5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9773" y="2493818"/>
          <a:ext cx="963246" cy="723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103909</xdr:colOff>
      <xdr:row>12</xdr:row>
      <xdr:rowOff>34637</xdr:rowOff>
    </xdr:from>
    <xdr:to>
      <xdr:col>19</xdr:col>
      <xdr:colOff>974765</xdr:colOff>
      <xdr:row>12</xdr:row>
      <xdr:rowOff>825665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141545" y="2441864"/>
          <a:ext cx="870856" cy="791028"/>
        </a:xfrm>
        <a:prstGeom prst="rect">
          <a:avLst/>
        </a:prstGeom>
      </xdr:spPr>
    </xdr:pic>
    <xdr:clientData/>
  </xdr:twoCellAnchor>
  <xdr:twoCellAnchor editAs="oneCell">
    <xdr:from>
      <xdr:col>20</xdr:col>
      <xdr:colOff>51956</xdr:colOff>
      <xdr:row>12</xdr:row>
      <xdr:rowOff>51954</xdr:rowOff>
    </xdr:from>
    <xdr:to>
      <xdr:col>20</xdr:col>
      <xdr:colOff>1075330</xdr:colOff>
      <xdr:row>12</xdr:row>
      <xdr:rowOff>839832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5336501" y="2459181"/>
          <a:ext cx="1023374" cy="787878"/>
        </a:xfrm>
        <a:prstGeom prst="rect">
          <a:avLst/>
        </a:prstGeom>
      </xdr:spPr>
    </xdr:pic>
    <xdr:clientData/>
  </xdr:twoCellAnchor>
  <xdr:twoCellAnchor editAs="oneCell">
    <xdr:from>
      <xdr:col>21</xdr:col>
      <xdr:colOff>121228</xdr:colOff>
      <xdr:row>12</xdr:row>
      <xdr:rowOff>69272</xdr:rowOff>
    </xdr:from>
    <xdr:to>
      <xdr:col>21</xdr:col>
      <xdr:colOff>1168847</xdr:colOff>
      <xdr:row>12</xdr:row>
      <xdr:rowOff>859748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6652683" y="2476499"/>
          <a:ext cx="1047619" cy="790476"/>
        </a:xfrm>
        <a:prstGeom prst="rect">
          <a:avLst/>
        </a:prstGeom>
      </xdr:spPr>
    </xdr:pic>
    <xdr:clientData/>
  </xdr:twoCellAnchor>
  <xdr:twoCellAnchor editAs="oneCell">
    <xdr:from>
      <xdr:col>22</xdr:col>
      <xdr:colOff>69272</xdr:colOff>
      <xdr:row>12</xdr:row>
      <xdr:rowOff>51955</xdr:rowOff>
    </xdr:from>
    <xdr:to>
      <xdr:col>22</xdr:col>
      <xdr:colOff>1116891</xdr:colOff>
      <xdr:row>12</xdr:row>
      <xdr:rowOff>842431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7847636" y="2459182"/>
          <a:ext cx="1047619" cy="790476"/>
        </a:xfrm>
        <a:prstGeom prst="rect">
          <a:avLst/>
        </a:prstGeom>
      </xdr:spPr>
    </xdr:pic>
    <xdr:clientData/>
  </xdr:twoCellAnchor>
  <xdr:twoCellAnchor editAs="oneCell">
    <xdr:from>
      <xdr:col>15</xdr:col>
      <xdr:colOff>225137</xdr:colOff>
      <xdr:row>12</xdr:row>
      <xdr:rowOff>103909</xdr:rowOff>
    </xdr:from>
    <xdr:to>
      <xdr:col>15</xdr:col>
      <xdr:colOff>1055171</xdr:colOff>
      <xdr:row>12</xdr:row>
      <xdr:rowOff>860396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9275137" y="2511136"/>
          <a:ext cx="830034" cy="756487"/>
        </a:xfrm>
        <a:prstGeom prst="rect">
          <a:avLst/>
        </a:prstGeom>
      </xdr:spPr>
    </xdr:pic>
    <xdr:clientData/>
  </xdr:twoCellAnchor>
  <xdr:twoCellAnchor editAs="oneCell">
    <xdr:from>
      <xdr:col>16</xdr:col>
      <xdr:colOff>173181</xdr:colOff>
      <xdr:row>12</xdr:row>
      <xdr:rowOff>69273</xdr:rowOff>
    </xdr:from>
    <xdr:to>
      <xdr:col>16</xdr:col>
      <xdr:colOff>1003215</xdr:colOff>
      <xdr:row>12</xdr:row>
      <xdr:rowOff>825760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0470090" y="2476500"/>
          <a:ext cx="830034" cy="756487"/>
        </a:xfrm>
        <a:prstGeom prst="rect">
          <a:avLst/>
        </a:prstGeom>
      </xdr:spPr>
    </xdr:pic>
    <xdr:clientData/>
  </xdr:twoCellAnchor>
  <xdr:twoCellAnchor editAs="oneCell">
    <xdr:from>
      <xdr:col>17</xdr:col>
      <xdr:colOff>225136</xdr:colOff>
      <xdr:row>12</xdr:row>
      <xdr:rowOff>69272</xdr:rowOff>
    </xdr:from>
    <xdr:to>
      <xdr:col>17</xdr:col>
      <xdr:colOff>1055170</xdr:colOff>
      <xdr:row>12</xdr:row>
      <xdr:rowOff>825759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1768954" y="2476499"/>
          <a:ext cx="830034" cy="756487"/>
        </a:xfrm>
        <a:prstGeom prst="rect">
          <a:avLst/>
        </a:prstGeom>
      </xdr:spPr>
    </xdr:pic>
    <xdr:clientData/>
  </xdr:twoCellAnchor>
  <xdr:twoCellAnchor editAs="oneCell">
    <xdr:from>
      <xdr:col>18</xdr:col>
      <xdr:colOff>173182</xdr:colOff>
      <xdr:row>12</xdr:row>
      <xdr:rowOff>34637</xdr:rowOff>
    </xdr:from>
    <xdr:to>
      <xdr:col>18</xdr:col>
      <xdr:colOff>1071254</xdr:colOff>
      <xdr:row>12</xdr:row>
      <xdr:rowOff>869066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2963909" y="2441864"/>
          <a:ext cx="898072" cy="834429"/>
        </a:xfrm>
        <a:prstGeom prst="rect">
          <a:avLst/>
        </a:prstGeom>
      </xdr:spPr>
    </xdr:pic>
    <xdr:clientData/>
  </xdr:twoCellAnchor>
  <xdr:twoCellAnchor editAs="oneCell">
    <xdr:from>
      <xdr:col>23</xdr:col>
      <xdr:colOff>243888</xdr:colOff>
      <xdr:row>12</xdr:row>
      <xdr:rowOff>138547</xdr:rowOff>
    </xdr:from>
    <xdr:to>
      <xdr:col>23</xdr:col>
      <xdr:colOff>1039090</xdr:colOff>
      <xdr:row>12</xdr:row>
      <xdr:rowOff>851293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67"/>
        <a:stretch/>
      </xdr:blipFill>
      <xdr:spPr bwMode="auto">
        <a:xfrm>
          <a:off x="29269161" y="2545774"/>
          <a:ext cx="795202" cy="712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242454</xdr:colOff>
      <xdr:row>12</xdr:row>
      <xdr:rowOff>34636</xdr:rowOff>
    </xdr:from>
    <xdr:to>
      <xdr:col>24</xdr:col>
      <xdr:colOff>926012</xdr:colOff>
      <xdr:row>12</xdr:row>
      <xdr:rowOff>842478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0514636" y="2441863"/>
          <a:ext cx="683558" cy="807842"/>
        </a:xfrm>
        <a:prstGeom prst="rect">
          <a:avLst/>
        </a:prstGeom>
      </xdr:spPr>
    </xdr:pic>
    <xdr:clientData/>
  </xdr:twoCellAnchor>
  <xdr:twoCellAnchor editAs="oneCell">
    <xdr:from>
      <xdr:col>28</xdr:col>
      <xdr:colOff>101310</xdr:colOff>
      <xdr:row>12</xdr:row>
      <xdr:rowOff>166258</xdr:rowOff>
    </xdr:from>
    <xdr:to>
      <xdr:col>28</xdr:col>
      <xdr:colOff>1139535</xdr:colOff>
      <xdr:row>12</xdr:row>
      <xdr:rowOff>775858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23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6585" b="97073" l="8676" r="89498">
                      <a14:foregroundMark x1="8676" y1="79512" x2="23288" y2="89512"/>
                      <a14:foregroundMark x1="23288" y1="89512" x2="42922" y2="95854"/>
                      <a14:foregroundMark x1="42922" y1="95854" x2="63470" y2="89512"/>
                      <a14:foregroundMark x1="63470" y1="89512" x2="91781" y2="13171"/>
                      <a14:foregroundMark x1="71525" y1="7291" x2="70776" y2="7073"/>
                      <a14:foregroundMark x1="91781" y1="13171" x2="72401" y2="7545"/>
                      <a14:foregroundMark x1="63733" y1="7736" x2="47489" y2="9268"/>
                      <a14:foregroundMark x1="70776" y1="7073" x2="70083" y2="7138"/>
                      <a14:foregroundMark x1="47489" y1="9268" x2="28311" y2="17561"/>
                      <a14:foregroundMark x1="28311" y1="17561" x2="9132" y2="80732"/>
                      <a14:foregroundMark x1="34247" y1="57073" x2="55251" y2="48049"/>
                      <a14:foregroundMark x1="55251" y1="48049" x2="37900" y2="57805"/>
                      <a14:foregroundMark x1="37900" y1="57805" x2="57078" y2="61463"/>
                      <a14:foregroundMark x1="69406" y1="46585" x2="52511" y2="71220"/>
                      <a14:foregroundMark x1="52511" y1="71220" x2="30594" y2="66341"/>
                      <a14:foregroundMark x1="30594" y1="66341" x2="30594" y2="53659"/>
                      <a14:foregroundMark x1="30594" y1="53659" x2="43379" y2="41707"/>
                      <a14:foregroundMark x1="43379" y1="41707" x2="65753" y2="44634"/>
                      <a14:foregroundMark x1="65753" y1="44634" x2="69406" y2="49512"/>
                      <a14:foregroundMark x1="42922" y1="66829" x2="51142" y2="64146"/>
                      <a14:foregroundMark x1="45205" y1="59268" x2="45662" y2="59268"/>
                      <a14:foregroundMark x1="40639" y1="61951" x2="41553" y2="58293"/>
                      <a14:foregroundMark x1="44292" y1="51951" x2="46119" y2="42195"/>
                      <a14:foregroundMark x1="49772" y1="7805" x2="58410" y2="7176"/>
                      <a14:foregroundMark x1="5936" y1="80244" x2="19178" y2="90244"/>
                      <a14:foregroundMark x1="19178" y1="90244" x2="40183" y2="94878"/>
                      <a14:foregroundMark x1="40183" y1="94878" x2="63470" y2="92927"/>
                      <a14:foregroundMark x1="63470" y1="92927" x2="65297" y2="87805"/>
                      <a14:foregroundMark x1="39726" y1="97073" x2="60731" y2="92439"/>
                      <a14:backgroundMark x1="67123" y1="7317" x2="64840" y2="8049"/>
                      <a14:backgroundMark x1="64840" y1="6585" x2="64384" y2="7805"/>
                      <a14:backgroundMark x1="64384" y1="6585" x2="63470" y2="756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5400000">
          <a:off x="36025714" y="2359172"/>
          <a:ext cx="609600" cy="1038225"/>
        </a:xfrm>
        <a:prstGeom prst="rect">
          <a:avLst/>
        </a:prstGeom>
      </xdr:spPr>
    </xdr:pic>
    <xdr:clientData/>
  </xdr:twoCellAnchor>
  <xdr:twoCellAnchor editAs="oneCell">
    <xdr:from>
      <xdr:col>29</xdr:col>
      <xdr:colOff>191366</xdr:colOff>
      <xdr:row>12</xdr:row>
      <xdr:rowOff>55417</xdr:rowOff>
    </xdr:from>
    <xdr:to>
      <xdr:col>29</xdr:col>
      <xdr:colOff>989673</xdr:colOff>
      <xdr:row>13</xdr:row>
      <xdr:rowOff>19440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7148366" y="2462644"/>
          <a:ext cx="798307" cy="847251"/>
        </a:xfrm>
        <a:prstGeom prst="rect">
          <a:avLst/>
        </a:prstGeom>
      </xdr:spPr>
    </xdr:pic>
    <xdr:clientData/>
  </xdr:twoCellAnchor>
  <xdr:twoCellAnchor editAs="oneCell">
    <xdr:from>
      <xdr:col>30</xdr:col>
      <xdr:colOff>174913</xdr:colOff>
      <xdr:row>12</xdr:row>
      <xdr:rowOff>71005</xdr:rowOff>
    </xdr:from>
    <xdr:to>
      <xdr:col>30</xdr:col>
      <xdr:colOff>1105001</xdr:colOff>
      <xdr:row>12</xdr:row>
      <xdr:rowOff>834154</xdr:rowOff>
    </xdr:to>
    <xdr:pic>
      <xdr:nvPicPr>
        <xdr:cNvPr id="40" name="Grafik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8378822" y="2478232"/>
          <a:ext cx="930088" cy="763149"/>
        </a:xfrm>
        <a:prstGeom prst="rect">
          <a:avLst/>
        </a:prstGeom>
      </xdr:spPr>
    </xdr:pic>
    <xdr:clientData/>
  </xdr:twoCellAnchor>
  <xdr:twoCellAnchor editAs="oneCell">
    <xdr:from>
      <xdr:col>8</xdr:col>
      <xdr:colOff>29756</xdr:colOff>
      <xdr:row>12</xdr:row>
      <xdr:rowOff>48684</xdr:rowOff>
    </xdr:from>
    <xdr:to>
      <xdr:col>8</xdr:col>
      <xdr:colOff>1200797</xdr:colOff>
      <xdr:row>12</xdr:row>
      <xdr:rowOff>840440</xdr:rowOff>
    </xdr:to>
    <xdr:pic>
      <xdr:nvPicPr>
        <xdr:cNvPr id="41" name="Grafik 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1594227" y="2457949"/>
          <a:ext cx="1171041" cy="79175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12</xdr:row>
      <xdr:rowOff>304800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EB34EE46-F036-7D5D-3A1A-C60708756CEA}"/>
            </a:ext>
          </a:extLst>
        </xdr:cNvPr>
        <xdr:cNvSpPr>
          <a:spLocks noChangeAspect="1" noChangeArrowheads="1"/>
        </xdr:cNvSpPr>
      </xdr:nvSpPr>
      <xdr:spPr bwMode="auto">
        <a:xfrm>
          <a:off x="6591300" y="240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12</xdr:row>
      <xdr:rowOff>304800</xdr:rowOff>
    </xdr:to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160E0D12-1FF0-9952-4A03-8A870E16AD76}"/>
            </a:ext>
          </a:extLst>
        </xdr:cNvPr>
        <xdr:cNvSpPr>
          <a:spLocks noChangeAspect="1" noChangeArrowheads="1"/>
        </xdr:cNvSpPr>
      </xdr:nvSpPr>
      <xdr:spPr bwMode="auto">
        <a:xfrm>
          <a:off x="6591300" y="2409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304800</xdr:colOff>
      <xdr:row>34</xdr:row>
      <xdr:rowOff>114300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F696EA37-16F0-888D-575E-B2488434EE0C}"/>
            </a:ext>
          </a:extLst>
        </xdr:cNvPr>
        <xdr:cNvSpPr>
          <a:spLocks noChangeAspect="1" noChangeArrowheads="1"/>
        </xdr:cNvSpPr>
      </xdr:nvSpPr>
      <xdr:spPr bwMode="auto">
        <a:xfrm>
          <a:off x="10334625" y="1059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69273</xdr:colOff>
      <xdr:row>12</xdr:row>
      <xdr:rowOff>103909</xdr:rowOff>
    </xdr:from>
    <xdr:to>
      <xdr:col>4</xdr:col>
      <xdr:colOff>1021773</xdr:colOff>
      <xdr:row>12</xdr:row>
      <xdr:rowOff>853418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119EBDB6-BE1C-154A-F92B-0890C7F96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650182" y="2511136"/>
          <a:ext cx="952500" cy="7495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11</xdr:row>
      <xdr:rowOff>81243</xdr:rowOff>
    </xdr:from>
    <xdr:to>
      <xdr:col>20</xdr:col>
      <xdr:colOff>6150</xdr:colOff>
      <xdr:row>11</xdr:row>
      <xdr:rowOff>245431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8882" y="1157568"/>
          <a:ext cx="1003500" cy="716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273984</xdr:colOff>
      <xdr:row>11</xdr:row>
      <xdr:rowOff>121584</xdr:rowOff>
    </xdr:from>
    <xdr:to>
      <xdr:col>8</xdr:col>
      <xdr:colOff>278321</xdr:colOff>
      <xdr:row>12</xdr:row>
      <xdr:rowOff>3384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434" y="1197909"/>
          <a:ext cx="766337" cy="7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319368</xdr:colOff>
      <xdr:row>11</xdr:row>
      <xdr:rowOff>138953</xdr:rowOff>
    </xdr:from>
    <xdr:to>
      <xdr:col>19</xdr:col>
      <xdr:colOff>323705</xdr:colOff>
      <xdr:row>11</xdr:row>
      <xdr:rowOff>245991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3593" y="1215278"/>
          <a:ext cx="766337" cy="716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230281</xdr:colOff>
      <xdr:row>11</xdr:row>
      <xdr:rowOff>101974</xdr:rowOff>
    </xdr:from>
    <xdr:to>
      <xdr:col>5</xdr:col>
      <xdr:colOff>230281</xdr:colOff>
      <xdr:row>11</xdr:row>
      <xdr:rowOff>245076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7206" y="1178299"/>
          <a:ext cx="809625" cy="724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268381</xdr:colOff>
      <xdr:row>11</xdr:row>
      <xdr:rowOff>90768</xdr:rowOff>
    </xdr:from>
    <xdr:to>
      <xdr:col>6</xdr:col>
      <xdr:colOff>268381</xdr:colOff>
      <xdr:row>11</xdr:row>
      <xdr:rowOff>243395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081" y="1167093"/>
          <a:ext cx="809625" cy="724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11</xdr:row>
      <xdr:rowOff>69948</xdr:rowOff>
    </xdr:from>
    <xdr:to>
      <xdr:col>20</xdr:col>
      <xdr:colOff>3312</xdr:colOff>
      <xdr:row>11</xdr:row>
      <xdr:rowOff>243029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960378" y="1146273"/>
          <a:ext cx="993912" cy="773156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11</xdr:row>
      <xdr:rowOff>76200</xdr:rowOff>
    </xdr:from>
    <xdr:to>
      <xdr:col>8</xdr:col>
      <xdr:colOff>1211594</xdr:colOff>
      <xdr:row>11</xdr:row>
      <xdr:rowOff>796200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24551" y="1152525"/>
          <a:ext cx="1173493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11</xdr:row>
      <xdr:rowOff>57150</xdr:rowOff>
    </xdr:from>
    <xdr:to>
      <xdr:col>2</xdr:col>
      <xdr:colOff>997512</xdr:colOff>
      <xdr:row>11</xdr:row>
      <xdr:rowOff>777150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6800" y="1133475"/>
          <a:ext cx="749862" cy="720000"/>
        </a:xfrm>
        <a:prstGeom prst="rect">
          <a:avLst/>
        </a:prstGeom>
      </xdr:spPr>
    </xdr:pic>
    <xdr:clientData/>
  </xdr:twoCellAnchor>
  <xdr:oneCellAnchor>
    <xdr:from>
      <xdr:col>11</xdr:col>
      <xdr:colOff>319368</xdr:colOff>
      <xdr:row>11</xdr:row>
      <xdr:rowOff>138953</xdr:rowOff>
    </xdr:from>
    <xdr:ext cx="4337" cy="107038"/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0093" y="1215278"/>
          <a:ext cx="4337" cy="107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295276</xdr:colOff>
      <xdr:row>11</xdr:row>
      <xdr:rowOff>57150</xdr:rowOff>
    </xdr:from>
    <xdr:ext cx="726761" cy="720000"/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06001" y="1133475"/>
          <a:ext cx="726761" cy="720000"/>
        </a:xfrm>
        <a:prstGeom prst="rect">
          <a:avLst/>
        </a:prstGeom>
      </xdr:spPr>
    </xdr:pic>
    <xdr:clientData/>
  </xdr:oneCellAnchor>
  <xdr:oneCellAnchor>
    <xdr:from>
      <xdr:col>8</xdr:col>
      <xdr:colOff>273984</xdr:colOff>
      <xdr:row>13</xdr:row>
      <xdr:rowOff>121584</xdr:rowOff>
    </xdr:from>
    <xdr:ext cx="4337" cy="758100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14</xdr:row>
      <xdr:rowOff>121584</xdr:rowOff>
    </xdr:from>
    <xdr:ext cx="4337" cy="758100"/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15</xdr:row>
      <xdr:rowOff>121584</xdr:rowOff>
    </xdr:from>
    <xdr:ext cx="4337" cy="758100"/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16</xdr:row>
      <xdr:rowOff>121584</xdr:rowOff>
    </xdr:from>
    <xdr:ext cx="4337" cy="758100"/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17</xdr:row>
      <xdr:rowOff>121584</xdr:rowOff>
    </xdr:from>
    <xdr:ext cx="4337" cy="758100"/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18</xdr:row>
      <xdr:rowOff>121584</xdr:rowOff>
    </xdr:from>
    <xdr:ext cx="4337" cy="758100"/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19</xdr:row>
      <xdr:rowOff>121584</xdr:rowOff>
    </xdr:from>
    <xdr:ext cx="4337" cy="758100"/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20</xdr:row>
      <xdr:rowOff>121584</xdr:rowOff>
    </xdr:from>
    <xdr:ext cx="4337" cy="758100"/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21</xdr:row>
      <xdr:rowOff>121584</xdr:rowOff>
    </xdr:from>
    <xdr:ext cx="4337" cy="758100"/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22</xdr:row>
      <xdr:rowOff>121584</xdr:rowOff>
    </xdr:from>
    <xdr:ext cx="4337" cy="758100"/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23</xdr:row>
      <xdr:rowOff>121584</xdr:rowOff>
    </xdr:from>
    <xdr:ext cx="4337" cy="758100"/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342900</xdr:colOff>
      <xdr:row>1</xdr:row>
      <xdr:rowOff>6803</xdr:rowOff>
    </xdr:from>
    <xdr:to>
      <xdr:col>2</xdr:col>
      <xdr:colOff>673882</xdr:colOff>
      <xdr:row>3</xdr:row>
      <xdr:rowOff>148929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47257" y="197303"/>
          <a:ext cx="2535339" cy="523126"/>
        </a:xfrm>
        <a:prstGeom prst="rect">
          <a:avLst/>
        </a:prstGeom>
      </xdr:spPr>
    </xdr:pic>
    <xdr:clientData/>
  </xdr:twoCellAnchor>
  <xdr:twoCellAnchor editAs="oneCell">
    <xdr:from>
      <xdr:col>15</xdr:col>
      <xdr:colOff>246531</xdr:colOff>
      <xdr:row>11</xdr:row>
      <xdr:rowOff>65284</xdr:rowOff>
    </xdr:from>
    <xdr:to>
      <xdr:col>15</xdr:col>
      <xdr:colOff>1053354</xdr:colOff>
      <xdr:row>11</xdr:row>
      <xdr:rowOff>843995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4130619" y="2093549"/>
          <a:ext cx="806823" cy="778711"/>
        </a:xfrm>
        <a:prstGeom prst="rect">
          <a:avLst/>
        </a:prstGeom>
      </xdr:spPr>
    </xdr:pic>
    <xdr:clientData/>
  </xdr:twoCellAnchor>
  <xdr:twoCellAnchor editAs="oneCell">
    <xdr:from>
      <xdr:col>0</xdr:col>
      <xdr:colOff>67235</xdr:colOff>
      <xdr:row>0</xdr:row>
      <xdr:rowOff>102453</xdr:rowOff>
    </xdr:from>
    <xdr:to>
      <xdr:col>1</xdr:col>
      <xdr:colOff>231146</xdr:colOff>
      <xdr:row>4</xdr:row>
      <xdr:rowOff>30857</xdr:rowOff>
    </xdr:to>
    <xdr:pic>
      <xdr:nvPicPr>
        <xdr:cNvPr id="38" name="Grafik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7235" y="102453"/>
          <a:ext cx="2368268" cy="690404"/>
        </a:xfrm>
        <a:prstGeom prst="rect">
          <a:avLst/>
        </a:prstGeom>
      </xdr:spPr>
    </xdr:pic>
    <xdr:clientData/>
  </xdr:twoCellAnchor>
  <xdr:oneCellAnchor>
    <xdr:from>
      <xdr:col>14</xdr:col>
      <xdr:colOff>246531</xdr:colOff>
      <xdr:row>11</xdr:row>
      <xdr:rowOff>65284</xdr:rowOff>
    </xdr:from>
    <xdr:ext cx="806823" cy="778711"/>
    <xdr:pic>
      <xdr:nvPicPr>
        <xdr:cNvPr id="32" name="Grafik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475325" y="2093549"/>
          <a:ext cx="806823" cy="778711"/>
        </a:xfrm>
        <a:prstGeom prst="rect">
          <a:avLst/>
        </a:prstGeom>
      </xdr:spPr>
    </xdr:pic>
    <xdr:clientData/>
  </xdr:oneCellAnchor>
  <xdr:oneCellAnchor>
    <xdr:from>
      <xdr:col>15</xdr:col>
      <xdr:colOff>319368</xdr:colOff>
      <xdr:row>11</xdr:row>
      <xdr:rowOff>138953</xdr:rowOff>
    </xdr:from>
    <xdr:ext cx="4337" cy="107038"/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2868" y="2167218"/>
          <a:ext cx="4337" cy="107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212912</xdr:colOff>
      <xdr:row>11</xdr:row>
      <xdr:rowOff>67236</xdr:rowOff>
    </xdr:from>
    <xdr:ext cx="861769" cy="784411"/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786412" y="2095501"/>
          <a:ext cx="861769" cy="784411"/>
        </a:xfrm>
        <a:prstGeom prst="rect">
          <a:avLst/>
        </a:prstGeom>
      </xdr:spPr>
    </xdr:pic>
    <xdr:clientData/>
  </xdr:oneCellAnchor>
  <xdr:twoCellAnchor editAs="oneCell">
    <xdr:from>
      <xdr:col>19</xdr:col>
      <xdr:colOff>201707</xdr:colOff>
      <xdr:row>11</xdr:row>
      <xdr:rowOff>47372</xdr:rowOff>
    </xdr:from>
    <xdr:to>
      <xdr:col>19</xdr:col>
      <xdr:colOff>1120589</xdr:colOff>
      <xdr:row>11</xdr:row>
      <xdr:rowOff>863726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775207" y="2075637"/>
          <a:ext cx="918882" cy="816354"/>
        </a:xfrm>
        <a:prstGeom prst="rect">
          <a:avLst/>
        </a:prstGeom>
      </xdr:spPr>
    </xdr:pic>
    <xdr:clientData/>
  </xdr:twoCellAnchor>
  <xdr:oneCellAnchor>
    <xdr:from>
      <xdr:col>17</xdr:col>
      <xdr:colOff>319368</xdr:colOff>
      <xdr:row>11</xdr:row>
      <xdr:rowOff>138953</xdr:rowOff>
    </xdr:from>
    <xdr:ext cx="4337" cy="107038"/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37574" y="2167218"/>
          <a:ext cx="4337" cy="107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322935</xdr:colOff>
      <xdr:row>11</xdr:row>
      <xdr:rowOff>47372</xdr:rowOff>
    </xdr:from>
    <xdr:ext cx="918882" cy="816354"/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1070117" y="2264099"/>
          <a:ext cx="918882" cy="816354"/>
        </a:xfrm>
        <a:prstGeom prst="rect">
          <a:avLst/>
        </a:prstGeom>
      </xdr:spPr>
    </xdr:pic>
    <xdr:clientData/>
  </xdr:oneCellAnchor>
  <xdr:twoCellAnchor editAs="oneCell">
    <xdr:from>
      <xdr:col>5</xdr:col>
      <xdr:colOff>207818</xdr:colOff>
      <xdr:row>11</xdr:row>
      <xdr:rowOff>85725</xdr:rowOff>
    </xdr:from>
    <xdr:to>
      <xdr:col>5</xdr:col>
      <xdr:colOff>1014416</xdr:colOff>
      <xdr:row>11</xdr:row>
      <xdr:rowOff>838200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035636" y="2302452"/>
          <a:ext cx="806598" cy="75247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133349</xdr:colOff>
      <xdr:row>11</xdr:row>
      <xdr:rowOff>38100</xdr:rowOff>
    </xdr:from>
    <xdr:to>
      <xdr:col>4</xdr:col>
      <xdr:colOff>1066800</xdr:colOff>
      <xdr:row>11</xdr:row>
      <xdr:rowOff>857250</xdr:rowOff>
    </xdr:to>
    <xdr:pic>
      <xdr:nvPicPr>
        <xdr:cNvPr id="40" name="Grafik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312" t="19879" r="12653" b="11047"/>
        <a:stretch/>
      </xdr:blipFill>
      <xdr:spPr>
        <a:xfrm>
          <a:off x="5476874" y="2257425"/>
          <a:ext cx="933451" cy="819150"/>
        </a:xfrm>
        <a:prstGeom prst="rect">
          <a:avLst/>
        </a:prstGeom>
      </xdr:spPr>
    </xdr:pic>
    <xdr:clientData/>
  </xdr:twoCellAnchor>
  <xdr:oneCellAnchor>
    <xdr:from>
      <xdr:col>16</xdr:col>
      <xdr:colOff>176893</xdr:colOff>
      <xdr:row>11</xdr:row>
      <xdr:rowOff>54429</xdr:rowOff>
    </xdr:from>
    <xdr:ext cx="918882" cy="816354"/>
    <xdr:pic>
      <xdr:nvPicPr>
        <xdr:cNvPr id="41" name="Grafik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8124714" y="2286000"/>
          <a:ext cx="918882" cy="816354"/>
        </a:xfrm>
        <a:prstGeom prst="rect">
          <a:avLst/>
        </a:prstGeom>
      </xdr:spPr>
    </xdr:pic>
    <xdr:clientData/>
  </xdr:oneCellAnchor>
  <xdr:twoCellAnchor editAs="oneCell">
    <xdr:from>
      <xdr:col>13</xdr:col>
      <xdr:colOff>136072</xdr:colOff>
      <xdr:row>11</xdr:row>
      <xdr:rowOff>54428</xdr:rowOff>
    </xdr:from>
    <xdr:to>
      <xdr:col>13</xdr:col>
      <xdr:colOff>993322</xdr:colOff>
      <xdr:row>11</xdr:row>
      <xdr:rowOff>810825</xdr:rowOff>
    </xdr:to>
    <xdr:pic>
      <xdr:nvPicPr>
        <xdr:cNvPr id="42" name="Grafik 38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8322" y="2285999"/>
          <a:ext cx="857250" cy="7563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8</xdr:col>
      <xdr:colOff>273984</xdr:colOff>
      <xdr:row>15</xdr:row>
      <xdr:rowOff>121584</xdr:rowOff>
    </xdr:from>
    <xdr:ext cx="4337" cy="758100"/>
    <xdr:pic>
      <xdr:nvPicPr>
        <xdr:cNvPr id="43" name="Grafik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520" y="3414513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17</xdr:row>
      <xdr:rowOff>121584</xdr:rowOff>
    </xdr:from>
    <xdr:ext cx="4337" cy="758100"/>
    <xdr:pic>
      <xdr:nvPicPr>
        <xdr:cNvPr id="44" name="Grafik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520" y="3414513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19</xdr:row>
      <xdr:rowOff>121584</xdr:rowOff>
    </xdr:from>
    <xdr:ext cx="4337" cy="758100"/>
    <xdr:pic>
      <xdr:nvPicPr>
        <xdr:cNvPr id="45" name="Grafik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520" y="3414513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21</xdr:row>
      <xdr:rowOff>121584</xdr:rowOff>
    </xdr:from>
    <xdr:ext cx="4337" cy="758100"/>
    <xdr:pic>
      <xdr:nvPicPr>
        <xdr:cNvPr id="46" name="Grafik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520" y="3414513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273984</xdr:colOff>
      <xdr:row>23</xdr:row>
      <xdr:rowOff>121584</xdr:rowOff>
    </xdr:from>
    <xdr:ext cx="4337" cy="758100"/>
    <xdr:pic>
      <xdr:nvPicPr>
        <xdr:cNvPr id="47" name="Grafik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2520" y="3414513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95250</xdr:colOff>
      <xdr:row>11</xdr:row>
      <xdr:rowOff>81643</xdr:rowOff>
    </xdr:from>
    <xdr:to>
      <xdr:col>3</xdr:col>
      <xdr:colOff>1088572</xdr:colOff>
      <xdr:row>11</xdr:row>
      <xdr:rowOff>841534</xdr:rowOff>
    </xdr:to>
    <xdr:pic>
      <xdr:nvPicPr>
        <xdr:cNvPr id="48" name="Grafik 75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2300968"/>
          <a:ext cx="993322" cy="759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18</xdr:col>
      <xdr:colOff>284512</xdr:colOff>
      <xdr:row>11</xdr:row>
      <xdr:rowOff>61850</xdr:rowOff>
    </xdr:from>
    <xdr:ext cx="918882" cy="816354"/>
    <xdr:pic>
      <xdr:nvPicPr>
        <xdr:cNvPr id="49" name="Grafik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590330" y="2278577"/>
          <a:ext cx="918882" cy="816354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11</xdr:row>
      <xdr:rowOff>121584</xdr:rowOff>
    </xdr:from>
    <xdr:ext cx="4337" cy="765028"/>
    <xdr:pic>
      <xdr:nvPicPr>
        <xdr:cNvPr id="50" name="Grafik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9211" y="2338311"/>
          <a:ext cx="4337" cy="765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273984</xdr:colOff>
      <xdr:row>11</xdr:row>
      <xdr:rowOff>121584</xdr:rowOff>
    </xdr:from>
    <xdr:ext cx="4337" cy="765028"/>
    <xdr:pic>
      <xdr:nvPicPr>
        <xdr:cNvPr id="52" name="Grafik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9939" y="2338311"/>
          <a:ext cx="4337" cy="765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38101</xdr:colOff>
      <xdr:row>11</xdr:row>
      <xdr:rowOff>76200</xdr:rowOff>
    </xdr:from>
    <xdr:ext cx="1173493" cy="720000"/>
    <xdr:pic>
      <xdr:nvPicPr>
        <xdr:cNvPr id="53" name="Grafik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854056" y="2292927"/>
          <a:ext cx="1173493" cy="720000"/>
        </a:xfrm>
        <a:prstGeom prst="rect">
          <a:avLst/>
        </a:prstGeom>
      </xdr:spPr>
    </xdr:pic>
    <xdr:clientData/>
  </xdr:oneCellAnchor>
  <xdr:twoCellAnchor editAs="oneCell">
    <xdr:from>
      <xdr:col>12</xdr:col>
      <xdr:colOff>225136</xdr:colOff>
      <xdr:row>11</xdr:row>
      <xdr:rowOff>86591</xdr:rowOff>
    </xdr:from>
    <xdr:to>
      <xdr:col>12</xdr:col>
      <xdr:colOff>1160317</xdr:colOff>
      <xdr:row>11</xdr:row>
      <xdr:rowOff>802004</xdr:rowOff>
    </xdr:to>
    <xdr:pic>
      <xdr:nvPicPr>
        <xdr:cNvPr id="54" name="Grafik 75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1091" y="2303318"/>
          <a:ext cx="935181" cy="715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269669</xdr:colOff>
      <xdr:row>11</xdr:row>
      <xdr:rowOff>235032</xdr:rowOff>
    </xdr:from>
    <xdr:to>
      <xdr:col>6</xdr:col>
      <xdr:colOff>1031669</xdr:colOff>
      <xdr:row>11</xdr:row>
      <xdr:rowOff>670620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/>
        <a:srcRect l="22330" t="49076" r="21597" b="1856"/>
        <a:stretch>
          <a:fillRect/>
        </a:stretch>
      </xdr:blipFill>
      <xdr:spPr bwMode="auto">
        <a:xfrm>
          <a:off x="9534896" y="2451759"/>
          <a:ext cx="762000" cy="43558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68035</xdr:colOff>
      <xdr:row>11</xdr:row>
      <xdr:rowOff>108858</xdr:rowOff>
    </xdr:from>
    <xdr:to>
      <xdr:col>7</xdr:col>
      <xdr:colOff>1082558</xdr:colOff>
      <xdr:row>11</xdr:row>
      <xdr:rowOff>680358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681606" y="2340429"/>
          <a:ext cx="1014523" cy="571500"/>
        </a:xfrm>
        <a:prstGeom prst="rect">
          <a:avLst/>
        </a:prstGeom>
      </xdr:spPr>
    </xdr:pic>
    <xdr:clientData/>
  </xdr:twoCellAnchor>
  <xdr:twoCellAnchor editAs="oneCell">
    <xdr:from>
      <xdr:col>10</xdr:col>
      <xdr:colOff>212914</xdr:colOff>
      <xdr:row>11</xdr:row>
      <xdr:rowOff>44823</xdr:rowOff>
    </xdr:from>
    <xdr:to>
      <xdr:col>10</xdr:col>
      <xdr:colOff>839808</xdr:colOff>
      <xdr:row>11</xdr:row>
      <xdr:rowOff>851646</xdr:rowOff>
    </xdr:to>
    <xdr:pic>
      <xdr:nvPicPr>
        <xdr:cNvPr id="57" name="Grafik 10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4343532" y="2263588"/>
          <a:ext cx="626894" cy="8068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34</xdr:row>
      <xdr:rowOff>161924</xdr:rowOff>
    </xdr:from>
    <xdr:to>
      <xdr:col>2</xdr:col>
      <xdr:colOff>17835</xdr:colOff>
      <xdr:row>40</xdr:row>
      <xdr:rowOff>66675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9877424"/>
          <a:ext cx="656010" cy="1047751"/>
        </a:xfrm>
        <a:prstGeom prst="rect">
          <a:avLst/>
        </a:prstGeom>
      </xdr:spPr>
    </xdr:pic>
    <xdr:clientData/>
  </xdr:twoCellAnchor>
  <xdr:twoCellAnchor editAs="oneCell">
    <xdr:from>
      <xdr:col>17</xdr:col>
      <xdr:colOff>156882</xdr:colOff>
      <xdr:row>12</xdr:row>
      <xdr:rowOff>81243</xdr:rowOff>
    </xdr:from>
    <xdr:to>
      <xdr:col>17</xdr:col>
      <xdr:colOff>160257</xdr:colOff>
      <xdr:row>12</xdr:row>
      <xdr:rowOff>188281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8882" y="1157568"/>
          <a:ext cx="6150" cy="164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273984</xdr:colOff>
      <xdr:row>12</xdr:row>
      <xdr:rowOff>121584</xdr:rowOff>
    </xdr:from>
    <xdr:to>
      <xdr:col>6</xdr:col>
      <xdr:colOff>278321</xdr:colOff>
      <xdr:row>13</xdr:row>
      <xdr:rowOff>3384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4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319368</xdr:colOff>
      <xdr:row>12</xdr:row>
      <xdr:rowOff>138953</xdr:rowOff>
    </xdr:from>
    <xdr:to>
      <xdr:col>7</xdr:col>
      <xdr:colOff>323705</xdr:colOff>
      <xdr:row>12</xdr:row>
      <xdr:rowOff>188841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3593" y="1215278"/>
          <a:ext cx="4337" cy="107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230281</xdr:colOff>
      <xdr:row>12</xdr:row>
      <xdr:rowOff>101974</xdr:rowOff>
    </xdr:from>
    <xdr:to>
      <xdr:col>3</xdr:col>
      <xdr:colOff>230281</xdr:colOff>
      <xdr:row>12</xdr:row>
      <xdr:rowOff>187926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7206" y="1178299"/>
          <a:ext cx="0" cy="143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268381</xdr:colOff>
      <xdr:row>12</xdr:row>
      <xdr:rowOff>90768</xdr:rowOff>
    </xdr:from>
    <xdr:to>
      <xdr:col>4</xdr:col>
      <xdr:colOff>268381</xdr:colOff>
      <xdr:row>12</xdr:row>
      <xdr:rowOff>186245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081" y="1167093"/>
          <a:ext cx="0" cy="152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12</xdr:row>
      <xdr:rowOff>69948</xdr:rowOff>
    </xdr:from>
    <xdr:to>
      <xdr:col>20</xdr:col>
      <xdr:colOff>3312</xdr:colOff>
      <xdr:row>12</xdr:row>
      <xdr:rowOff>185879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60378" y="1146273"/>
          <a:ext cx="3312" cy="173081"/>
        </a:xfrm>
        <a:prstGeom prst="rect">
          <a:avLst/>
        </a:prstGeom>
      </xdr:spPr>
    </xdr:pic>
    <xdr:clientData/>
  </xdr:twoCellAnchor>
  <xdr:twoCellAnchor editAs="oneCell">
    <xdr:from>
      <xdr:col>5</xdr:col>
      <xdr:colOff>371475</xdr:colOff>
      <xdr:row>12</xdr:row>
      <xdr:rowOff>76200</xdr:rowOff>
    </xdr:from>
    <xdr:to>
      <xdr:col>5</xdr:col>
      <xdr:colOff>838200</xdr:colOff>
      <xdr:row>12</xdr:row>
      <xdr:rowOff>821633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0150" y="1152525"/>
          <a:ext cx="466725" cy="74543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12</xdr:row>
      <xdr:rowOff>57150</xdr:rowOff>
    </xdr:from>
    <xdr:to>
      <xdr:col>2</xdr:col>
      <xdr:colOff>1181641</xdr:colOff>
      <xdr:row>12</xdr:row>
      <xdr:rowOff>777150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5825" y="1133475"/>
          <a:ext cx="1114966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12</xdr:row>
      <xdr:rowOff>38100</xdr:rowOff>
    </xdr:from>
    <xdr:to>
      <xdr:col>3</xdr:col>
      <xdr:colOff>1163211</xdr:colOff>
      <xdr:row>12</xdr:row>
      <xdr:rowOff>758100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19325" y="1114425"/>
          <a:ext cx="1010811" cy="72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12</xdr:row>
      <xdr:rowOff>104775</xdr:rowOff>
    </xdr:from>
    <xdr:to>
      <xdr:col>4</xdr:col>
      <xdr:colOff>1232951</xdr:colOff>
      <xdr:row>12</xdr:row>
      <xdr:rowOff>824775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495675" y="1181100"/>
          <a:ext cx="1051976" cy="720000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323850</xdr:colOff>
      <xdr:row>12</xdr:row>
      <xdr:rowOff>19050</xdr:rowOff>
    </xdr:from>
    <xdr:to>
      <xdr:col>6</xdr:col>
      <xdr:colOff>876300</xdr:colOff>
      <xdr:row>12</xdr:row>
      <xdr:rowOff>847725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210300" y="1095375"/>
          <a:ext cx="552450" cy="828675"/>
        </a:xfrm>
        <a:prstGeom prst="rect">
          <a:avLst/>
        </a:prstGeom>
      </xdr:spPr>
    </xdr:pic>
    <xdr:clientData/>
  </xdr:twoCellAnchor>
  <xdr:twoCellAnchor editAs="oneCell">
    <xdr:from>
      <xdr:col>7</xdr:col>
      <xdr:colOff>333374</xdr:colOff>
      <xdr:row>12</xdr:row>
      <xdr:rowOff>57149</xdr:rowOff>
    </xdr:from>
    <xdr:to>
      <xdr:col>7</xdr:col>
      <xdr:colOff>857249</xdr:colOff>
      <xdr:row>12</xdr:row>
      <xdr:rowOff>842962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467599" y="1133474"/>
          <a:ext cx="523875" cy="785813"/>
        </a:xfrm>
        <a:prstGeom prst="rect">
          <a:avLst/>
        </a:prstGeom>
      </xdr:spPr>
    </xdr:pic>
    <xdr:clientData/>
  </xdr:twoCellAnchor>
  <xdr:oneCellAnchor>
    <xdr:from>
      <xdr:col>6</xdr:col>
      <xdr:colOff>273984</xdr:colOff>
      <xdr:row>14</xdr:row>
      <xdr:rowOff>121584</xdr:rowOff>
    </xdr:from>
    <xdr:ext cx="4337" cy="759756"/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3955" y="3382496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15</xdr:row>
      <xdr:rowOff>121584</xdr:rowOff>
    </xdr:from>
    <xdr:ext cx="4337" cy="759756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16</xdr:row>
      <xdr:rowOff>121584</xdr:rowOff>
    </xdr:from>
    <xdr:ext cx="4337" cy="759756"/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17</xdr:row>
      <xdr:rowOff>121584</xdr:rowOff>
    </xdr:from>
    <xdr:ext cx="4337" cy="759756"/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18</xdr:row>
      <xdr:rowOff>121584</xdr:rowOff>
    </xdr:from>
    <xdr:ext cx="4337" cy="759756"/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19</xdr:row>
      <xdr:rowOff>121584</xdr:rowOff>
    </xdr:from>
    <xdr:ext cx="4337" cy="759756"/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20</xdr:row>
      <xdr:rowOff>121584</xdr:rowOff>
    </xdr:from>
    <xdr:ext cx="4337" cy="759756"/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21</xdr:row>
      <xdr:rowOff>121584</xdr:rowOff>
    </xdr:from>
    <xdr:ext cx="4337" cy="759756"/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22</xdr:row>
      <xdr:rowOff>121584</xdr:rowOff>
    </xdr:from>
    <xdr:ext cx="4337" cy="759756"/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23</xdr:row>
      <xdr:rowOff>121584</xdr:rowOff>
    </xdr:from>
    <xdr:ext cx="4337" cy="759756"/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24</xdr:row>
      <xdr:rowOff>121584</xdr:rowOff>
    </xdr:from>
    <xdr:ext cx="4337" cy="759756"/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006" y="1355693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350794</xdr:colOff>
      <xdr:row>1</xdr:row>
      <xdr:rowOff>140804</xdr:rowOff>
    </xdr:from>
    <xdr:to>
      <xdr:col>2</xdr:col>
      <xdr:colOff>678877</xdr:colOff>
      <xdr:row>4</xdr:row>
      <xdr:rowOff>92430</xdr:rowOff>
    </xdr:to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47147" y="331304"/>
          <a:ext cx="2524436" cy="523126"/>
        </a:xfrm>
        <a:prstGeom prst="rect">
          <a:avLst/>
        </a:prstGeom>
      </xdr:spPr>
    </xdr:pic>
    <xdr:clientData/>
  </xdr:twoCellAnchor>
  <xdr:twoCellAnchor editAs="oneCell">
    <xdr:from>
      <xdr:col>6</xdr:col>
      <xdr:colOff>273984</xdr:colOff>
      <xdr:row>12</xdr:row>
      <xdr:rowOff>121584</xdr:rowOff>
    </xdr:from>
    <xdr:to>
      <xdr:col>6</xdr:col>
      <xdr:colOff>278321</xdr:colOff>
      <xdr:row>12</xdr:row>
      <xdr:rowOff>193884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21504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56030</xdr:rowOff>
    </xdr:from>
    <xdr:to>
      <xdr:col>1</xdr:col>
      <xdr:colOff>155907</xdr:colOff>
      <xdr:row>4</xdr:row>
      <xdr:rowOff>174934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246530"/>
          <a:ext cx="2352260" cy="690404"/>
        </a:xfrm>
        <a:prstGeom prst="rect">
          <a:avLst/>
        </a:prstGeom>
      </xdr:spPr>
    </xdr:pic>
    <xdr:clientData/>
  </xdr:twoCellAnchor>
  <xdr:twoCellAnchor editAs="oneCell">
    <xdr:from>
      <xdr:col>17</xdr:col>
      <xdr:colOff>65786</xdr:colOff>
      <xdr:row>12</xdr:row>
      <xdr:rowOff>33618</xdr:rowOff>
    </xdr:from>
    <xdr:to>
      <xdr:col>17</xdr:col>
      <xdr:colOff>1233426</xdr:colOff>
      <xdr:row>12</xdr:row>
      <xdr:rowOff>795617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6639286" y="2420471"/>
          <a:ext cx="1167640" cy="761999"/>
        </a:xfrm>
        <a:prstGeom prst="rect">
          <a:avLst/>
        </a:prstGeom>
      </xdr:spPr>
    </xdr:pic>
    <xdr:clientData/>
  </xdr:twoCellAnchor>
  <xdr:twoCellAnchor editAs="oneCell">
    <xdr:from>
      <xdr:col>18</xdr:col>
      <xdr:colOff>112059</xdr:colOff>
      <xdr:row>12</xdr:row>
      <xdr:rowOff>100853</xdr:rowOff>
    </xdr:from>
    <xdr:to>
      <xdr:col>18</xdr:col>
      <xdr:colOff>1245030</xdr:colOff>
      <xdr:row>12</xdr:row>
      <xdr:rowOff>856973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8030265" y="2487706"/>
          <a:ext cx="1142496" cy="756120"/>
        </a:xfrm>
        <a:prstGeom prst="rect">
          <a:avLst/>
        </a:prstGeom>
      </xdr:spPr>
    </xdr:pic>
    <xdr:clientData/>
  </xdr:twoCellAnchor>
  <xdr:twoCellAnchor editAs="oneCell">
    <xdr:from>
      <xdr:col>19</xdr:col>
      <xdr:colOff>117335</xdr:colOff>
      <xdr:row>12</xdr:row>
      <xdr:rowOff>44824</xdr:rowOff>
    </xdr:from>
    <xdr:to>
      <xdr:col>19</xdr:col>
      <xdr:colOff>1244475</xdr:colOff>
      <xdr:row>12</xdr:row>
      <xdr:rowOff>862854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380247" y="2431677"/>
          <a:ext cx="1203340" cy="818030"/>
        </a:xfrm>
        <a:prstGeom prst="rect">
          <a:avLst/>
        </a:prstGeom>
      </xdr:spPr>
    </xdr:pic>
    <xdr:clientData/>
  </xdr:twoCellAnchor>
  <xdr:twoCellAnchor editAs="oneCell">
    <xdr:from>
      <xdr:col>8</xdr:col>
      <xdr:colOff>292966</xdr:colOff>
      <xdr:row>12</xdr:row>
      <xdr:rowOff>44823</xdr:rowOff>
    </xdr:from>
    <xdr:to>
      <xdr:col>8</xdr:col>
      <xdr:colOff>952500</xdr:colOff>
      <xdr:row>12</xdr:row>
      <xdr:rowOff>853076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832348" y="2431676"/>
          <a:ext cx="659534" cy="808253"/>
        </a:xfrm>
        <a:prstGeom prst="rect">
          <a:avLst/>
        </a:prstGeom>
      </xdr:spPr>
    </xdr:pic>
    <xdr:clientData/>
  </xdr:twoCellAnchor>
  <xdr:twoCellAnchor editAs="oneCell">
    <xdr:from>
      <xdr:col>11</xdr:col>
      <xdr:colOff>324970</xdr:colOff>
      <xdr:row>12</xdr:row>
      <xdr:rowOff>33617</xdr:rowOff>
    </xdr:from>
    <xdr:to>
      <xdr:col>11</xdr:col>
      <xdr:colOff>984504</xdr:colOff>
      <xdr:row>12</xdr:row>
      <xdr:rowOff>841870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6898470" y="2420470"/>
          <a:ext cx="659534" cy="808253"/>
        </a:xfrm>
        <a:prstGeom prst="rect">
          <a:avLst/>
        </a:prstGeom>
      </xdr:spPr>
    </xdr:pic>
    <xdr:clientData/>
  </xdr:twoCellAnchor>
  <xdr:twoCellAnchor editAs="oneCell">
    <xdr:from>
      <xdr:col>15</xdr:col>
      <xdr:colOff>371501</xdr:colOff>
      <xdr:row>12</xdr:row>
      <xdr:rowOff>32060</xdr:rowOff>
    </xdr:from>
    <xdr:to>
      <xdr:col>15</xdr:col>
      <xdr:colOff>927738</xdr:colOff>
      <xdr:row>12</xdr:row>
      <xdr:rowOff>829235</xdr:rowOff>
    </xdr:to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979119" y="2418913"/>
          <a:ext cx="556237" cy="797175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336176</xdr:colOff>
      <xdr:row>12</xdr:row>
      <xdr:rowOff>43039</xdr:rowOff>
    </xdr:from>
    <xdr:to>
      <xdr:col>16</xdr:col>
      <xdr:colOff>917078</xdr:colOff>
      <xdr:row>12</xdr:row>
      <xdr:rowOff>851646</xdr:rowOff>
    </xdr:to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288500" y="2429892"/>
          <a:ext cx="580902" cy="808607"/>
        </a:xfrm>
        <a:prstGeom prst="rect">
          <a:avLst/>
        </a:prstGeom>
      </xdr:spPr>
    </xdr:pic>
    <xdr:clientData/>
  </xdr:twoCellAnchor>
  <xdr:twoCellAnchor editAs="oneCell">
    <xdr:from>
      <xdr:col>10</xdr:col>
      <xdr:colOff>302559</xdr:colOff>
      <xdr:row>12</xdr:row>
      <xdr:rowOff>56029</xdr:rowOff>
    </xdr:from>
    <xdr:to>
      <xdr:col>10</xdr:col>
      <xdr:colOff>941294</xdr:colOff>
      <xdr:row>12</xdr:row>
      <xdr:rowOff>851913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5531353" y="2442882"/>
          <a:ext cx="638735" cy="795884"/>
        </a:xfrm>
        <a:prstGeom prst="rect">
          <a:avLst/>
        </a:prstGeom>
      </xdr:spPr>
    </xdr:pic>
    <xdr:clientData/>
  </xdr:twoCellAnchor>
  <xdr:twoCellAnchor editAs="oneCell">
    <xdr:from>
      <xdr:col>13</xdr:col>
      <xdr:colOff>268940</xdr:colOff>
      <xdr:row>12</xdr:row>
      <xdr:rowOff>56029</xdr:rowOff>
    </xdr:from>
    <xdr:to>
      <xdr:col>13</xdr:col>
      <xdr:colOff>907675</xdr:colOff>
      <xdr:row>12</xdr:row>
      <xdr:rowOff>851913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9531852" y="2442882"/>
          <a:ext cx="638735" cy="795884"/>
        </a:xfrm>
        <a:prstGeom prst="rect">
          <a:avLst/>
        </a:prstGeom>
      </xdr:spPr>
    </xdr:pic>
    <xdr:clientData/>
  </xdr:twoCellAnchor>
  <xdr:twoCellAnchor editAs="oneCell">
    <xdr:from>
      <xdr:col>9</xdr:col>
      <xdr:colOff>302560</xdr:colOff>
      <xdr:row>12</xdr:row>
      <xdr:rowOff>44826</xdr:rowOff>
    </xdr:from>
    <xdr:to>
      <xdr:col>9</xdr:col>
      <xdr:colOff>952502</xdr:colOff>
      <xdr:row>12</xdr:row>
      <xdr:rowOff>852079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4186648" y="2431679"/>
          <a:ext cx="649942" cy="807253"/>
        </a:xfrm>
        <a:prstGeom prst="rect">
          <a:avLst/>
        </a:prstGeom>
      </xdr:spPr>
    </xdr:pic>
    <xdr:clientData/>
  </xdr:twoCellAnchor>
  <xdr:twoCellAnchor editAs="oneCell">
    <xdr:from>
      <xdr:col>12</xdr:col>
      <xdr:colOff>336177</xdr:colOff>
      <xdr:row>12</xdr:row>
      <xdr:rowOff>56030</xdr:rowOff>
    </xdr:from>
    <xdr:to>
      <xdr:col>12</xdr:col>
      <xdr:colOff>986119</xdr:colOff>
      <xdr:row>12</xdr:row>
      <xdr:rowOff>863283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8254383" y="2442883"/>
          <a:ext cx="649942" cy="807253"/>
        </a:xfrm>
        <a:prstGeom prst="rect">
          <a:avLst/>
        </a:prstGeom>
      </xdr:spPr>
    </xdr:pic>
    <xdr:clientData/>
  </xdr:twoCellAnchor>
  <xdr:twoCellAnchor editAs="oneCell">
    <xdr:from>
      <xdr:col>14</xdr:col>
      <xdr:colOff>140674</xdr:colOff>
      <xdr:row>12</xdr:row>
      <xdr:rowOff>44824</xdr:rowOff>
    </xdr:from>
    <xdr:to>
      <xdr:col>15</xdr:col>
      <xdr:colOff>2739</xdr:colOff>
      <xdr:row>12</xdr:row>
      <xdr:rowOff>840441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0748292" y="2431677"/>
          <a:ext cx="1195565" cy="795617"/>
        </a:xfrm>
        <a:prstGeom prst="rect">
          <a:avLst/>
        </a:prstGeom>
      </xdr:spPr>
    </xdr:pic>
    <xdr:clientData/>
  </xdr:twoCellAnchor>
  <xdr:oneCellAnchor>
    <xdr:from>
      <xdr:col>6</xdr:col>
      <xdr:colOff>273984</xdr:colOff>
      <xdr:row>16</xdr:row>
      <xdr:rowOff>121584</xdr:rowOff>
    </xdr:from>
    <xdr:ext cx="4337" cy="759756"/>
    <xdr:pic>
      <xdr:nvPicPr>
        <xdr:cNvPr id="46" name="Grafik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805" y="3768298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18</xdr:row>
      <xdr:rowOff>121584</xdr:rowOff>
    </xdr:from>
    <xdr:ext cx="4337" cy="759756"/>
    <xdr:pic>
      <xdr:nvPicPr>
        <xdr:cNvPr id="47" name="Grafik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805" y="3768298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20</xdr:row>
      <xdr:rowOff>121584</xdr:rowOff>
    </xdr:from>
    <xdr:ext cx="4337" cy="759756"/>
    <xdr:pic>
      <xdr:nvPicPr>
        <xdr:cNvPr id="48" name="Grafik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805" y="3768298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22</xdr:row>
      <xdr:rowOff>121584</xdr:rowOff>
    </xdr:from>
    <xdr:ext cx="4337" cy="759756"/>
    <xdr:pic>
      <xdr:nvPicPr>
        <xdr:cNvPr id="49" name="Grafik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805" y="3768298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273984</xdr:colOff>
      <xdr:row>24</xdr:row>
      <xdr:rowOff>121584</xdr:rowOff>
    </xdr:from>
    <xdr:ext cx="4337" cy="759756"/>
    <xdr:pic>
      <xdr:nvPicPr>
        <xdr:cNvPr id="50" name="Grafik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58805" y="3768298"/>
          <a:ext cx="4337" cy="759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20</xdr:col>
      <xdr:colOff>262163</xdr:colOff>
      <xdr:row>12</xdr:row>
      <xdr:rowOff>60913</xdr:rowOff>
    </xdr:from>
    <xdr:to>
      <xdr:col>20</xdr:col>
      <xdr:colOff>954891</xdr:colOff>
      <xdr:row>12</xdr:row>
      <xdr:rowOff>848891</xdr:rowOff>
    </xdr:to>
    <xdr:pic>
      <xdr:nvPicPr>
        <xdr:cNvPr id="51" name="Grafik 3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7897801" y="2635947"/>
          <a:ext cx="692728" cy="787978"/>
        </a:xfrm>
        <a:prstGeom prst="rect">
          <a:avLst/>
        </a:prstGeom>
      </xdr:spPr>
    </xdr:pic>
    <xdr:clientData/>
  </xdr:twoCellAnchor>
  <xdr:twoCellAnchor editAs="oneCell">
    <xdr:from>
      <xdr:col>21</xdr:col>
      <xdr:colOff>253713</xdr:colOff>
      <xdr:row>12</xdr:row>
      <xdr:rowOff>51954</xdr:rowOff>
    </xdr:from>
    <xdr:to>
      <xdr:col>21</xdr:col>
      <xdr:colOff>998395</xdr:colOff>
      <xdr:row>12</xdr:row>
      <xdr:rowOff>855793</xdr:rowOff>
    </xdr:to>
    <xdr:pic>
      <xdr:nvPicPr>
        <xdr:cNvPr id="52" name="Grafik 47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9152563" y="2623704"/>
          <a:ext cx="744682" cy="803839"/>
        </a:xfrm>
        <a:prstGeom prst="rect">
          <a:avLst/>
        </a:prstGeom>
      </xdr:spPr>
    </xdr:pic>
    <xdr:clientData/>
  </xdr:twoCellAnchor>
  <xdr:twoCellAnchor editAs="oneCell">
    <xdr:from>
      <xdr:col>22</xdr:col>
      <xdr:colOff>259773</xdr:colOff>
      <xdr:row>12</xdr:row>
      <xdr:rowOff>51954</xdr:rowOff>
    </xdr:from>
    <xdr:to>
      <xdr:col>22</xdr:col>
      <xdr:colOff>1004455</xdr:colOff>
      <xdr:row>13</xdr:row>
      <xdr:rowOff>716</xdr:rowOff>
    </xdr:to>
    <xdr:pic>
      <xdr:nvPicPr>
        <xdr:cNvPr id="53" name="Grafik 45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0376091" y="2615045"/>
          <a:ext cx="744682" cy="819619"/>
        </a:xfrm>
        <a:prstGeom prst="rect">
          <a:avLst/>
        </a:prstGeom>
      </xdr:spPr>
    </xdr:pic>
    <xdr:clientData/>
  </xdr:twoCellAnchor>
  <xdr:twoCellAnchor editAs="oneCell">
    <xdr:from>
      <xdr:col>23</xdr:col>
      <xdr:colOff>54430</xdr:colOff>
      <xdr:row>12</xdr:row>
      <xdr:rowOff>142139</xdr:rowOff>
    </xdr:from>
    <xdr:to>
      <xdr:col>23</xdr:col>
      <xdr:colOff>1183999</xdr:colOff>
      <xdr:row>12</xdr:row>
      <xdr:rowOff>762000</xdr:rowOff>
    </xdr:to>
    <xdr:pic>
      <xdr:nvPicPr>
        <xdr:cNvPr id="54" name="Grafik 37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7744966" y="2727496"/>
          <a:ext cx="1129569" cy="619861"/>
        </a:xfrm>
        <a:prstGeom prst="rect">
          <a:avLst/>
        </a:prstGeom>
      </xdr:spPr>
    </xdr:pic>
    <xdr:clientData/>
  </xdr:twoCellAnchor>
  <xdr:twoCellAnchor editAs="oneCell">
    <xdr:from>
      <xdr:col>24</xdr:col>
      <xdr:colOff>54429</xdr:colOff>
      <xdr:row>12</xdr:row>
      <xdr:rowOff>95249</xdr:rowOff>
    </xdr:from>
    <xdr:to>
      <xdr:col>25</xdr:col>
      <xdr:colOff>104</xdr:colOff>
      <xdr:row>12</xdr:row>
      <xdr:rowOff>748392</xdr:rowOff>
    </xdr:to>
    <xdr:pic>
      <xdr:nvPicPr>
        <xdr:cNvPr id="55" name="Grafik 3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/>
        <a:srcRect l="7336" t="17857" r="12340" b="9244"/>
        <a:stretch/>
      </xdr:blipFill>
      <xdr:spPr bwMode="auto">
        <a:xfrm>
          <a:off x="29037643" y="2680606"/>
          <a:ext cx="1192584" cy="65314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25</xdr:col>
      <xdr:colOff>108312</xdr:colOff>
      <xdr:row>12</xdr:row>
      <xdr:rowOff>150223</xdr:rowOff>
    </xdr:from>
    <xdr:to>
      <xdr:col>25</xdr:col>
      <xdr:colOff>1211035</xdr:colOff>
      <xdr:row>12</xdr:row>
      <xdr:rowOff>789215</xdr:rowOff>
    </xdr:to>
    <xdr:pic>
      <xdr:nvPicPr>
        <xdr:cNvPr id="56" name="Grafik 46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4789" b="94085" l="3543" r="93307">
                      <a14:foregroundMark x1="6693" y1="94085" x2="6693" y2="94085"/>
                      <a14:foregroundMark x1="5118" y1="89014" x2="5118" y2="89014"/>
                      <a14:foregroundMark x1="9449" y1="37746" x2="9449" y2="37746"/>
                      <a14:foregroundMark x1="11417" y1="4789" x2="11417" y2="4789"/>
                      <a14:foregroundMark x1="26378" y1="84507" x2="26378" y2="84507"/>
                      <a14:foregroundMark x1="50394" y1="87606" x2="50394" y2="87606"/>
                      <a14:foregroundMark x1="67323" y1="87887" x2="67323" y2="87887"/>
                      <a14:foregroundMark x1="87795" y1="82817" x2="65354" y2="87606"/>
                      <a14:foregroundMark x1="65354" y1="87606" x2="17717" y2="86761"/>
                      <a14:foregroundMark x1="85433" y1="86761" x2="45276" y2="90704"/>
                      <a14:foregroundMark x1="14485" y1="88226" x2="13780" y2="88169"/>
                      <a14:foregroundMark x1="45276" y1="90704" x2="17063" y2="88434"/>
                      <a14:foregroundMark x1="90157" y1="82535" x2="85433" y2="71268"/>
                      <a14:foregroundMark x1="92913" y1="80000" x2="84252" y2="73239"/>
                      <a14:foregroundMark x1="4331" y1="90423" x2="3937" y2="53521"/>
                      <a14:foregroundMark x1="3937" y1="53521" x2="10630" y2="8451"/>
                      <a14:foregroundMark x1="10630" y1="8451" x2="12944" y2="55637"/>
                      <a14:foregroundMark x1="85827" y1="89577" x2="23228" y2="89014"/>
                      <a14:foregroundMark x1="85827" y1="90704" x2="72047" y2="90423"/>
                      <a14:foregroundMark x1="93307" y1="79437" x2="86220" y2="70704"/>
                      <a14:foregroundMark x1="39370" y1="90141" x2="19291" y2="89577"/>
                      <a14:foregroundMark x1="37008" y1="90704" x2="19205" y2="89144"/>
                      <a14:backgroundMark x1="14961" y1="89296" x2="14961" y2="88169"/>
                      <a14:backgroundMark x1="14567" y1="87606" x2="14173" y2="88169"/>
                      <a14:backgroundMark x1="21654" y1="57746" x2="14173" y2="61408"/>
                      <a14:backgroundMark x1="12598" y1="56056" x2="15748" y2="55775"/>
                      <a14:backgroundMark x1="29134" y1="58028" x2="69685" y2="58310"/>
                      <a14:backgroundMark x1="69685" y1="58310" x2="77559" y2="51549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rot="5400000">
          <a:off x="28670249" y="2503714"/>
          <a:ext cx="638992" cy="1102723"/>
        </a:xfrm>
        <a:prstGeom prst="rect">
          <a:avLst/>
        </a:prstGeom>
      </xdr:spPr>
    </xdr:pic>
    <xdr:clientData/>
  </xdr:twoCellAnchor>
  <xdr:twoCellAnchor editAs="oneCell">
    <xdr:from>
      <xdr:col>26</xdr:col>
      <xdr:colOff>272143</xdr:colOff>
      <xdr:row>12</xdr:row>
      <xdr:rowOff>108858</xdr:rowOff>
    </xdr:from>
    <xdr:to>
      <xdr:col>26</xdr:col>
      <xdr:colOff>1195169</xdr:colOff>
      <xdr:row>12</xdr:row>
      <xdr:rowOff>816430</xdr:rowOff>
    </xdr:to>
    <xdr:pic>
      <xdr:nvPicPr>
        <xdr:cNvPr id="57" name="Grafik 32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9854072" y="2694215"/>
          <a:ext cx="923026" cy="7075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</xdr:row>
      <xdr:rowOff>161924</xdr:rowOff>
    </xdr:from>
    <xdr:to>
      <xdr:col>2</xdr:col>
      <xdr:colOff>17835</xdr:colOff>
      <xdr:row>39</xdr:row>
      <xdr:rowOff>66675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9877424"/>
          <a:ext cx="17835" cy="1047751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11</xdr:row>
      <xdr:rowOff>81243</xdr:rowOff>
    </xdr:from>
    <xdr:to>
      <xdr:col>22</xdr:col>
      <xdr:colOff>0</xdr:colOff>
      <xdr:row>11</xdr:row>
      <xdr:rowOff>188281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8882" y="1157568"/>
          <a:ext cx="3375" cy="107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11</xdr:row>
      <xdr:rowOff>121584</xdr:rowOff>
    </xdr:from>
    <xdr:to>
      <xdr:col>22</xdr:col>
      <xdr:colOff>0</xdr:colOff>
      <xdr:row>12</xdr:row>
      <xdr:rowOff>3384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0434" y="11979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11</xdr:row>
      <xdr:rowOff>138953</xdr:rowOff>
    </xdr:from>
    <xdr:to>
      <xdr:col>22</xdr:col>
      <xdr:colOff>0</xdr:colOff>
      <xdr:row>11</xdr:row>
      <xdr:rowOff>188841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3593" y="1215278"/>
          <a:ext cx="4337" cy="49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230281</xdr:colOff>
      <xdr:row>11</xdr:row>
      <xdr:rowOff>101974</xdr:rowOff>
    </xdr:from>
    <xdr:to>
      <xdr:col>14</xdr:col>
      <xdr:colOff>230281</xdr:colOff>
      <xdr:row>11</xdr:row>
      <xdr:rowOff>187926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7206" y="1178299"/>
          <a:ext cx="0" cy="85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268381</xdr:colOff>
      <xdr:row>11</xdr:row>
      <xdr:rowOff>90768</xdr:rowOff>
    </xdr:from>
    <xdr:to>
      <xdr:col>16</xdr:col>
      <xdr:colOff>268381</xdr:colOff>
      <xdr:row>11</xdr:row>
      <xdr:rowOff>186245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081" y="1167093"/>
          <a:ext cx="0" cy="95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11</xdr:row>
      <xdr:rowOff>69948</xdr:rowOff>
    </xdr:from>
    <xdr:to>
      <xdr:col>22</xdr:col>
      <xdr:colOff>0</xdr:colOff>
      <xdr:row>11</xdr:row>
      <xdr:rowOff>185879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60378" y="1146273"/>
          <a:ext cx="3312" cy="115931"/>
        </a:xfrm>
        <a:prstGeom prst="rect">
          <a:avLst/>
        </a:prstGeom>
      </xdr:spPr>
    </xdr:pic>
    <xdr:clientData/>
  </xdr:twoCellAnchor>
  <xdr:twoCellAnchor editAs="oneCell">
    <xdr:from>
      <xdr:col>21</xdr:col>
      <xdr:colOff>371475</xdr:colOff>
      <xdr:row>11</xdr:row>
      <xdr:rowOff>76200</xdr:rowOff>
    </xdr:from>
    <xdr:to>
      <xdr:col>21</xdr:col>
      <xdr:colOff>371475</xdr:colOff>
      <xdr:row>12</xdr:row>
      <xdr:rowOff>2483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0150" y="1152525"/>
          <a:ext cx="466725" cy="745433"/>
        </a:xfrm>
        <a:prstGeom prst="rect">
          <a:avLst/>
        </a:prstGeom>
      </xdr:spPr>
    </xdr:pic>
    <xdr:clientData/>
  </xdr:twoCellAnchor>
  <xdr:twoCellAnchor editAs="oneCell">
    <xdr:from>
      <xdr:col>14</xdr:col>
      <xdr:colOff>152400</xdr:colOff>
      <xdr:row>11</xdr:row>
      <xdr:rowOff>38100</xdr:rowOff>
    </xdr:from>
    <xdr:to>
      <xdr:col>14</xdr:col>
      <xdr:colOff>153561</xdr:colOff>
      <xdr:row>11</xdr:row>
      <xdr:rowOff>243750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19325" y="1114425"/>
          <a:ext cx="1010811" cy="7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180975</xdr:colOff>
      <xdr:row>11</xdr:row>
      <xdr:rowOff>104775</xdr:rowOff>
    </xdr:from>
    <xdr:to>
      <xdr:col>16</xdr:col>
      <xdr:colOff>185201</xdr:colOff>
      <xdr:row>11</xdr:row>
      <xdr:rowOff>243750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495675" y="1181100"/>
          <a:ext cx="1051976" cy="7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11</xdr:row>
      <xdr:rowOff>38100</xdr:rowOff>
    </xdr:from>
    <xdr:to>
      <xdr:col>2</xdr:col>
      <xdr:colOff>996095</xdr:colOff>
      <xdr:row>11</xdr:row>
      <xdr:rowOff>838200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66950" y="1114425"/>
          <a:ext cx="777020" cy="800100"/>
        </a:xfrm>
        <a:prstGeom prst="rect">
          <a:avLst/>
        </a:prstGeom>
      </xdr:spPr>
    </xdr:pic>
    <xdr:clientData/>
  </xdr:twoCellAnchor>
  <xdr:twoCellAnchor editAs="oneCell">
    <xdr:from>
      <xdr:col>14</xdr:col>
      <xdr:colOff>57150</xdr:colOff>
      <xdr:row>11</xdr:row>
      <xdr:rowOff>104775</xdr:rowOff>
    </xdr:from>
    <xdr:to>
      <xdr:col>14</xdr:col>
      <xdr:colOff>1111268</xdr:colOff>
      <xdr:row>11</xdr:row>
      <xdr:rowOff>824775</xdr:rowOff>
    </xdr:to>
    <xdr:pic>
      <xdr:nvPicPr>
        <xdr:cNvPr id="16" name="Grafik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52800" y="1181100"/>
          <a:ext cx="1054118" cy="7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200025</xdr:colOff>
      <xdr:row>11</xdr:row>
      <xdr:rowOff>57151</xdr:rowOff>
    </xdr:from>
    <xdr:to>
      <xdr:col>16</xdr:col>
      <xdr:colOff>1009650</xdr:colOff>
      <xdr:row>11</xdr:row>
      <xdr:rowOff>862645</xdr:rowOff>
    </xdr:to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43450" y="1133476"/>
          <a:ext cx="809625" cy="805494"/>
        </a:xfrm>
        <a:prstGeom prst="rect">
          <a:avLst/>
        </a:prstGeom>
      </xdr:spPr>
    </xdr:pic>
    <xdr:clientData/>
  </xdr:twoCellAnchor>
  <xdr:oneCellAnchor>
    <xdr:from>
      <xdr:col>22</xdr:col>
      <xdr:colOff>0</xdr:colOff>
      <xdr:row>13</xdr:row>
      <xdr:rowOff>76200</xdr:rowOff>
    </xdr:from>
    <xdr:ext cx="0" cy="802583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22</xdr:col>
      <xdr:colOff>0</xdr:colOff>
      <xdr:row>14</xdr:row>
      <xdr:rowOff>76200</xdr:rowOff>
    </xdr:from>
    <xdr:ext cx="0" cy="802583"/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22</xdr:col>
      <xdr:colOff>0</xdr:colOff>
      <xdr:row>15</xdr:row>
      <xdr:rowOff>76200</xdr:rowOff>
    </xdr:from>
    <xdr:ext cx="0" cy="802583"/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22</xdr:col>
      <xdr:colOff>0</xdr:colOff>
      <xdr:row>16</xdr:row>
      <xdr:rowOff>76200</xdr:rowOff>
    </xdr:from>
    <xdr:ext cx="0" cy="802583"/>
    <xdr:pic>
      <xdr:nvPicPr>
        <xdr:cNvPr id="22" name="Grafik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22</xdr:col>
      <xdr:colOff>0</xdr:colOff>
      <xdr:row>17</xdr:row>
      <xdr:rowOff>76200</xdr:rowOff>
    </xdr:from>
    <xdr:ext cx="0" cy="802583"/>
    <xdr:pic>
      <xdr:nvPicPr>
        <xdr:cNvPr id="23" name="Grafik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22</xdr:col>
      <xdr:colOff>0</xdr:colOff>
      <xdr:row>18</xdr:row>
      <xdr:rowOff>76200</xdr:rowOff>
    </xdr:from>
    <xdr:ext cx="0" cy="802583"/>
    <xdr:pic>
      <xdr:nvPicPr>
        <xdr:cNvPr id="24" name="Grafik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22</xdr:col>
      <xdr:colOff>0</xdr:colOff>
      <xdr:row>19</xdr:row>
      <xdr:rowOff>76200</xdr:rowOff>
    </xdr:from>
    <xdr:ext cx="0" cy="802583"/>
    <xdr:pic>
      <xdr:nvPicPr>
        <xdr:cNvPr id="25" name="Grafik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22</xdr:col>
      <xdr:colOff>0</xdr:colOff>
      <xdr:row>20</xdr:row>
      <xdr:rowOff>76200</xdr:rowOff>
    </xdr:from>
    <xdr:ext cx="0" cy="802583"/>
    <xdr:pic>
      <xdr:nvPicPr>
        <xdr:cNvPr id="26" name="Grafik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22</xdr:col>
      <xdr:colOff>0</xdr:colOff>
      <xdr:row>21</xdr:row>
      <xdr:rowOff>76200</xdr:rowOff>
    </xdr:from>
    <xdr:ext cx="0" cy="802583"/>
    <xdr:pic>
      <xdr:nvPicPr>
        <xdr:cNvPr id="27" name="Grafik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22</xdr:col>
      <xdr:colOff>0</xdr:colOff>
      <xdr:row>22</xdr:row>
      <xdr:rowOff>76200</xdr:rowOff>
    </xdr:from>
    <xdr:ext cx="0" cy="802583"/>
    <xdr:pic>
      <xdr:nvPicPr>
        <xdr:cNvPr id="28" name="Grafik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oneCellAnchor>
    <xdr:from>
      <xdr:col>22</xdr:col>
      <xdr:colOff>0</xdr:colOff>
      <xdr:row>23</xdr:row>
      <xdr:rowOff>76200</xdr:rowOff>
    </xdr:from>
    <xdr:ext cx="0" cy="802583"/>
    <xdr:pic>
      <xdr:nvPicPr>
        <xdr:cNvPr id="29" name="Grafik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1152525"/>
          <a:ext cx="0" cy="802583"/>
        </a:xfrm>
        <a:prstGeom prst="rect">
          <a:avLst/>
        </a:prstGeom>
      </xdr:spPr>
    </xdr:pic>
    <xdr:clientData/>
  </xdr:oneCellAnchor>
  <xdr:twoCellAnchor editAs="oneCell">
    <xdr:from>
      <xdr:col>1</xdr:col>
      <xdr:colOff>142875</xdr:colOff>
      <xdr:row>0</xdr:row>
      <xdr:rowOff>180974</xdr:rowOff>
    </xdr:from>
    <xdr:to>
      <xdr:col>2</xdr:col>
      <xdr:colOff>470432</xdr:colOff>
      <xdr:row>3</xdr:row>
      <xdr:rowOff>133349</xdr:rowOff>
    </xdr:to>
    <xdr:pic>
      <xdr:nvPicPr>
        <xdr:cNvPr id="31" name="Grafik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190750" y="371474"/>
          <a:ext cx="2375432" cy="523875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11</xdr:row>
      <xdr:rowOff>121584</xdr:rowOff>
    </xdr:from>
    <xdr:to>
      <xdr:col>22</xdr:col>
      <xdr:colOff>0</xdr:colOff>
      <xdr:row>11</xdr:row>
      <xdr:rowOff>193884</xdr:rowOff>
    </xdr:to>
    <xdr:pic>
      <xdr:nvPicPr>
        <xdr:cNvPr id="32" name="Grafik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2834" y="2150409"/>
          <a:ext cx="4337" cy="75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142876</xdr:rowOff>
    </xdr:from>
    <xdr:to>
      <xdr:col>1</xdr:col>
      <xdr:colOff>57655</xdr:colOff>
      <xdr:row>3</xdr:row>
      <xdr:rowOff>180976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8575" y="333376"/>
          <a:ext cx="2076955" cy="609600"/>
        </a:xfrm>
        <a:prstGeom prst="rect">
          <a:avLst/>
        </a:prstGeom>
      </xdr:spPr>
    </xdr:pic>
    <xdr:clientData/>
  </xdr:twoCellAnchor>
  <xdr:oneCellAnchor>
    <xdr:from>
      <xdr:col>25</xdr:col>
      <xdr:colOff>0</xdr:colOff>
      <xdr:row>11</xdr:row>
      <xdr:rowOff>76200</xdr:rowOff>
    </xdr:from>
    <xdr:ext cx="0" cy="802583"/>
    <xdr:pic>
      <xdr:nvPicPr>
        <xdr:cNvPr id="30" name="Grafik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22955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13</xdr:row>
      <xdr:rowOff>76200</xdr:rowOff>
    </xdr:from>
    <xdr:ext cx="0" cy="802583"/>
    <xdr:pic>
      <xdr:nvPicPr>
        <xdr:cNvPr id="35" name="Grafik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33623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14</xdr:row>
      <xdr:rowOff>76200</xdr:rowOff>
    </xdr:from>
    <xdr:ext cx="0" cy="802583"/>
    <xdr:pic>
      <xdr:nvPicPr>
        <xdr:cNvPr id="36" name="Grafik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38004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15</xdr:row>
      <xdr:rowOff>76200</xdr:rowOff>
    </xdr:from>
    <xdr:ext cx="0" cy="802583"/>
    <xdr:pic>
      <xdr:nvPicPr>
        <xdr:cNvPr id="37" name="Grafik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42386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16</xdr:row>
      <xdr:rowOff>76200</xdr:rowOff>
    </xdr:from>
    <xdr:ext cx="0" cy="802583"/>
    <xdr:pic>
      <xdr:nvPicPr>
        <xdr:cNvPr id="38" name="Grafik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46767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17</xdr:row>
      <xdr:rowOff>76200</xdr:rowOff>
    </xdr:from>
    <xdr:ext cx="0" cy="802583"/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51149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18</xdr:row>
      <xdr:rowOff>76200</xdr:rowOff>
    </xdr:from>
    <xdr:ext cx="0" cy="802583"/>
    <xdr:pic>
      <xdr:nvPicPr>
        <xdr:cNvPr id="40" name="Grafik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55530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19</xdr:row>
      <xdr:rowOff>76200</xdr:rowOff>
    </xdr:from>
    <xdr:ext cx="0" cy="802583"/>
    <xdr:pic>
      <xdr:nvPicPr>
        <xdr:cNvPr id="41" name="Grafik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59912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20</xdr:row>
      <xdr:rowOff>76200</xdr:rowOff>
    </xdr:from>
    <xdr:ext cx="0" cy="802583"/>
    <xdr:pic>
      <xdr:nvPicPr>
        <xdr:cNvPr id="42" name="Grafik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64293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21</xdr:row>
      <xdr:rowOff>76200</xdr:rowOff>
    </xdr:from>
    <xdr:ext cx="0" cy="802583"/>
    <xdr:pic>
      <xdr:nvPicPr>
        <xdr:cNvPr id="43" name="Grafik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68675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22</xdr:row>
      <xdr:rowOff>76200</xdr:rowOff>
    </xdr:from>
    <xdr:ext cx="0" cy="802583"/>
    <xdr:pic>
      <xdr:nvPicPr>
        <xdr:cNvPr id="44" name="Grafik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73056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23</xdr:row>
      <xdr:rowOff>76200</xdr:rowOff>
    </xdr:from>
    <xdr:ext cx="0" cy="802583"/>
    <xdr:pic>
      <xdr:nvPicPr>
        <xdr:cNvPr id="45" name="Grafik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77438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11</xdr:row>
      <xdr:rowOff>76200</xdr:rowOff>
    </xdr:from>
    <xdr:ext cx="0" cy="802583"/>
    <xdr:pic>
      <xdr:nvPicPr>
        <xdr:cNvPr id="46" name="Grafik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22955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13</xdr:row>
      <xdr:rowOff>76200</xdr:rowOff>
    </xdr:from>
    <xdr:ext cx="0" cy="802583"/>
    <xdr:pic>
      <xdr:nvPicPr>
        <xdr:cNvPr id="48" name="Grafik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33623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14</xdr:row>
      <xdr:rowOff>76200</xdr:rowOff>
    </xdr:from>
    <xdr:ext cx="0" cy="802583"/>
    <xdr:pic>
      <xdr:nvPicPr>
        <xdr:cNvPr id="49" name="Grafik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38004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15</xdr:row>
      <xdr:rowOff>76200</xdr:rowOff>
    </xdr:from>
    <xdr:ext cx="0" cy="802583"/>
    <xdr:pic>
      <xdr:nvPicPr>
        <xdr:cNvPr id="50" name="Grafik 49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42386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16</xdr:row>
      <xdr:rowOff>76200</xdr:rowOff>
    </xdr:from>
    <xdr:ext cx="0" cy="802583"/>
    <xdr:pic>
      <xdr:nvPicPr>
        <xdr:cNvPr id="51" name="Grafik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46767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17</xdr:row>
      <xdr:rowOff>76200</xdr:rowOff>
    </xdr:from>
    <xdr:ext cx="0" cy="802583"/>
    <xdr:pic>
      <xdr:nvPicPr>
        <xdr:cNvPr id="52" name="Grafik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51149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18</xdr:row>
      <xdr:rowOff>76200</xdr:rowOff>
    </xdr:from>
    <xdr:ext cx="0" cy="802583"/>
    <xdr:pic>
      <xdr:nvPicPr>
        <xdr:cNvPr id="53" name="Grafik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55530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19</xdr:row>
      <xdr:rowOff>76200</xdr:rowOff>
    </xdr:from>
    <xdr:ext cx="0" cy="802583"/>
    <xdr:pic>
      <xdr:nvPicPr>
        <xdr:cNvPr id="54" name="Grafik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59912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20</xdr:row>
      <xdr:rowOff>76200</xdr:rowOff>
    </xdr:from>
    <xdr:ext cx="0" cy="802583"/>
    <xdr:pic>
      <xdr:nvPicPr>
        <xdr:cNvPr id="55" name="Grafik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64293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21</xdr:row>
      <xdr:rowOff>76200</xdr:rowOff>
    </xdr:from>
    <xdr:ext cx="0" cy="802583"/>
    <xdr:pic>
      <xdr:nvPicPr>
        <xdr:cNvPr id="56" name="Grafik 55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68675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22</xdr:row>
      <xdr:rowOff>76200</xdr:rowOff>
    </xdr:from>
    <xdr:ext cx="0" cy="802583"/>
    <xdr:pic>
      <xdr:nvPicPr>
        <xdr:cNvPr id="57" name="Grafik 5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73056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23</xdr:row>
      <xdr:rowOff>76200</xdr:rowOff>
    </xdr:from>
    <xdr:ext cx="0" cy="802583"/>
    <xdr:pic>
      <xdr:nvPicPr>
        <xdr:cNvPr id="58" name="Grafik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01275" y="77438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11</xdr:row>
      <xdr:rowOff>76200</xdr:rowOff>
    </xdr:from>
    <xdr:ext cx="0" cy="802583"/>
    <xdr:pic>
      <xdr:nvPicPr>
        <xdr:cNvPr id="59" name="Grafik 58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22955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13</xdr:row>
      <xdr:rowOff>76200</xdr:rowOff>
    </xdr:from>
    <xdr:ext cx="0" cy="802583"/>
    <xdr:pic>
      <xdr:nvPicPr>
        <xdr:cNvPr id="61" name="Grafik 60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33623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14</xdr:row>
      <xdr:rowOff>76200</xdr:rowOff>
    </xdr:from>
    <xdr:ext cx="0" cy="802583"/>
    <xdr:pic>
      <xdr:nvPicPr>
        <xdr:cNvPr id="62" name="Grafik 6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38004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15</xdr:row>
      <xdr:rowOff>76200</xdr:rowOff>
    </xdr:from>
    <xdr:ext cx="0" cy="802583"/>
    <xdr:pic>
      <xdr:nvPicPr>
        <xdr:cNvPr id="63" name="Grafik 62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42386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16</xdr:row>
      <xdr:rowOff>76200</xdr:rowOff>
    </xdr:from>
    <xdr:ext cx="0" cy="802583"/>
    <xdr:pic>
      <xdr:nvPicPr>
        <xdr:cNvPr id="64" name="Grafik 63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46767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17</xdr:row>
      <xdr:rowOff>76200</xdr:rowOff>
    </xdr:from>
    <xdr:ext cx="0" cy="802583"/>
    <xdr:pic>
      <xdr:nvPicPr>
        <xdr:cNvPr id="65" name="Grafik 64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51149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18</xdr:row>
      <xdr:rowOff>76200</xdr:rowOff>
    </xdr:from>
    <xdr:ext cx="0" cy="802583"/>
    <xdr:pic>
      <xdr:nvPicPr>
        <xdr:cNvPr id="66" name="Grafik 65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55530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19</xdr:row>
      <xdr:rowOff>76200</xdr:rowOff>
    </xdr:from>
    <xdr:ext cx="0" cy="802583"/>
    <xdr:pic>
      <xdr:nvPicPr>
        <xdr:cNvPr id="67" name="Grafik 66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59912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20</xdr:row>
      <xdr:rowOff>76200</xdr:rowOff>
    </xdr:from>
    <xdr:ext cx="0" cy="802583"/>
    <xdr:pic>
      <xdr:nvPicPr>
        <xdr:cNvPr id="68" name="Grafik 67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64293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21</xdr:row>
      <xdr:rowOff>76200</xdr:rowOff>
    </xdr:from>
    <xdr:ext cx="0" cy="802583"/>
    <xdr:pic>
      <xdr:nvPicPr>
        <xdr:cNvPr id="69" name="Grafik 68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68675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22</xdr:row>
      <xdr:rowOff>76200</xdr:rowOff>
    </xdr:from>
    <xdr:ext cx="0" cy="802583"/>
    <xdr:pic>
      <xdr:nvPicPr>
        <xdr:cNvPr id="70" name="Grafik 69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73056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23</xdr:row>
      <xdr:rowOff>76200</xdr:rowOff>
    </xdr:from>
    <xdr:ext cx="0" cy="802583"/>
    <xdr:pic>
      <xdr:nvPicPr>
        <xdr:cNvPr id="71" name="Grafik 70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6475" y="77438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11</xdr:row>
      <xdr:rowOff>76200</xdr:rowOff>
    </xdr:from>
    <xdr:ext cx="0" cy="802583"/>
    <xdr:pic>
      <xdr:nvPicPr>
        <xdr:cNvPr id="72" name="Grafik 7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22955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13</xdr:row>
      <xdr:rowOff>76200</xdr:rowOff>
    </xdr:from>
    <xdr:ext cx="0" cy="802583"/>
    <xdr:pic>
      <xdr:nvPicPr>
        <xdr:cNvPr id="74" name="Grafik 73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3362325"/>
          <a:ext cx="0" cy="802583"/>
        </a:xfrm>
        <a:prstGeom prst="rect">
          <a:avLst/>
        </a:prstGeom>
      </xdr:spPr>
    </xdr:pic>
    <xdr:clientData/>
  </xdr:oneCellAnchor>
  <xdr:oneCellAnchor>
    <xdr:from>
      <xdr:col>21</xdr:col>
      <xdr:colOff>1238250</xdr:colOff>
      <xdr:row>14</xdr:row>
      <xdr:rowOff>402771</xdr:rowOff>
    </xdr:from>
    <xdr:ext cx="0" cy="802583"/>
    <xdr:pic>
      <xdr:nvPicPr>
        <xdr:cNvPr id="75" name="Grafik 7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34214" y="4131128"/>
          <a:ext cx="0" cy="802583"/>
        </a:xfrm>
        <a:prstGeom prst="rect">
          <a:avLst/>
        </a:prstGeom>
      </xdr:spPr>
    </xdr:pic>
    <xdr:clientData/>
  </xdr:oneCellAnchor>
  <xdr:oneCellAnchor>
    <xdr:from>
      <xdr:col>21</xdr:col>
      <xdr:colOff>1251857</xdr:colOff>
      <xdr:row>16</xdr:row>
      <xdr:rowOff>171450</xdr:rowOff>
    </xdr:from>
    <xdr:ext cx="0" cy="802583"/>
    <xdr:pic>
      <xdr:nvPicPr>
        <xdr:cNvPr id="76" name="Grafik 7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7821" y="4770664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16</xdr:row>
      <xdr:rowOff>76200</xdr:rowOff>
    </xdr:from>
    <xdr:ext cx="0" cy="802583"/>
    <xdr:pic>
      <xdr:nvPicPr>
        <xdr:cNvPr id="77" name="Grafik 76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46767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17</xdr:row>
      <xdr:rowOff>76200</xdr:rowOff>
    </xdr:from>
    <xdr:ext cx="0" cy="802583"/>
    <xdr:pic>
      <xdr:nvPicPr>
        <xdr:cNvPr id="78" name="Grafik 77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51149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18</xdr:row>
      <xdr:rowOff>76200</xdr:rowOff>
    </xdr:from>
    <xdr:ext cx="0" cy="802583"/>
    <xdr:pic>
      <xdr:nvPicPr>
        <xdr:cNvPr id="79" name="Grafik 78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55530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19</xdr:row>
      <xdr:rowOff>76200</xdr:rowOff>
    </xdr:from>
    <xdr:ext cx="0" cy="802583"/>
    <xdr:pic>
      <xdr:nvPicPr>
        <xdr:cNvPr id="80" name="Grafik 79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59912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20</xdr:row>
      <xdr:rowOff>76200</xdr:rowOff>
    </xdr:from>
    <xdr:ext cx="0" cy="802583"/>
    <xdr:pic>
      <xdr:nvPicPr>
        <xdr:cNvPr id="81" name="Grafik 80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64293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21</xdr:row>
      <xdr:rowOff>76200</xdr:rowOff>
    </xdr:from>
    <xdr:ext cx="0" cy="802583"/>
    <xdr:pic>
      <xdr:nvPicPr>
        <xdr:cNvPr id="82" name="Grafik 8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686752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22</xdr:row>
      <xdr:rowOff>76200</xdr:rowOff>
    </xdr:from>
    <xdr:ext cx="0" cy="802583"/>
    <xdr:pic>
      <xdr:nvPicPr>
        <xdr:cNvPr id="83" name="Grafik 82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7305675"/>
          <a:ext cx="0" cy="802583"/>
        </a:xfrm>
        <a:prstGeom prst="rect">
          <a:avLst/>
        </a:prstGeom>
      </xdr:spPr>
    </xdr:pic>
    <xdr:clientData/>
  </xdr:oneCellAnchor>
  <xdr:oneCellAnchor>
    <xdr:from>
      <xdr:col>25</xdr:col>
      <xdr:colOff>0</xdr:colOff>
      <xdr:row>23</xdr:row>
      <xdr:rowOff>76200</xdr:rowOff>
    </xdr:from>
    <xdr:ext cx="0" cy="802583"/>
    <xdr:pic>
      <xdr:nvPicPr>
        <xdr:cNvPr id="84" name="Grafik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5200" y="7743825"/>
          <a:ext cx="0" cy="802583"/>
        </a:xfrm>
        <a:prstGeom prst="rect">
          <a:avLst/>
        </a:prstGeom>
      </xdr:spPr>
    </xdr:pic>
    <xdr:clientData/>
  </xdr:oneCellAnchor>
  <xdr:twoCellAnchor editAs="oneCell">
    <xdr:from>
      <xdr:col>6</xdr:col>
      <xdr:colOff>168089</xdr:colOff>
      <xdr:row>11</xdr:row>
      <xdr:rowOff>112059</xdr:rowOff>
    </xdr:from>
    <xdr:to>
      <xdr:col>6</xdr:col>
      <xdr:colOff>1042148</xdr:colOff>
      <xdr:row>11</xdr:row>
      <xdr:rowOff>799581</xdr:rowOff>
    </xdr:to>
    <xdr:pic>
      <xdr:nvPicPr>
        <xdr:cNvPr id="34" name="Grafik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781160" y="2343630"/>
          <a:ext cx="874059" cy="687522"/>
        </a:xfrm>
        <a:prstGeom prst="rect">
          <a:avLst/>
        </a:prstGeom>
      </xdr:spPr>
    </xdr:pic>
    <xdr:clientData/>
  </xdr:twoCellAnchor>
  <xdr:twoCellAnchor editAs="oneCell">
    <xdr:from>
      <xdr:col>7</xdr:col>
      <xdr:colOff>179294</xdr:colOff>
      <xdr:row>11</xdr:row>
      <xdr:rowOff>134471</xdr:rowOff>
    </xdr:from>
    <xdr:to>
      <xdr:col>7</xdr:col>
      <xdr:colOff>1053353</xdr:colOff>
      <xdr:row>11</xdr:row>
      <xdr:rowOff>821993</xdr:rowOff>
    </xdr:to>
    <xdr:pic>
      <xdr:nvPicPr>
        <xdr:cNvPr id="86" name="Grafik 85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768353" y="2353236"/>
          <a:ext cx="874059" cy="687522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190501</xdr:colOff>
      <xdr:row>11</xdr:row>
      <xdr:rowOff>33619</xdr:rowOff>
    </xdr:from>
    <xdr:to>
      <xdr:col>12</xdr:col>
      <xdr:colOff>963707</xdr:colOff>
      <xdr:row>11</xdr:row>
      <xdr:rowOff>854877</xdr:rowOff>
    </xdr:to>
    <xdr:pic>
      <xdr:nvPicPr>
        <xdr:cNvPr id="47" name="Grafik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023413" y="2252384"/>
          <a:ext cx="773206" cy="821258"/>
        </a:xfrm>
        <a:prstGeom prst="rect">
          <a:avLst/>
        </a:prstGeom>
      </xdr:spPr>
    </xdr:pic>
    <xdr:clientData/>
  </xdr:twoCellAnchor>
  <xdr:twoCellAnchor editAs="oneCell">
    <xdr:from>
      <xdr:col>13</xdr:col>
      <xdr:colOff>201707</xdr:colOff>
      <xdr:row>11</xdr:row>
      <xdr:rowOff>89649</xdr:rowOff>
    </xdr:from>
    <xdr:to>
      <xdr:col>13</xdr:col>
      <xdr:colOff>941295</xdr:colOff>
      <xdr:row>11</xdr:row>
      <xdr:rowOff>815790</xdr:rowOff>
    </xdr:to>
    <xdr:pic>
      <xdr:nvPicPr>
        <xdr:cNvPr id="73" name="Grafik 7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278472" y="2308414"/>
          <a:ext cx="739588" cy="726141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11</xdr:row>
      <xdr:rowOff>110611</xdr:rowOff>
    </xdr:from>
    <xdr:to>
      <xdr:col>3</xdr:col>
      <xdr:colOff>904875</xdr:colOff>
      <xdr:row>11</xdr:row>
      <xdr:rowOff>866775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495925" y="2139436"/>
          <a:ext cx="752475" cy="756164"/>
        </a:xfrm>
        <a:prstGeom prst="rect">
          <a:avLst/>
        </a:prstGeom>
      </xdr:spPr>
    </xdr:pic>
    <xdr:clientData/>
  </xdr:twoCellAnchor>
  <xdr:oneCellAnchor>
    <xdr:from>
      <xdr:col>8</xdr:col>
      <xdr:colOff>168089</xdr:colOff>
      <xdr:row>11</xdr:row>
      <xdr:rowOff>112059</xdr:rowOff>
    </xdr:from>
    <xdr:ext cx="874059" cy="687522"/>
    <xdr:pic>
      <xdr:nvPicPr>
        <xdr:cNvPr id="85" name="Grafik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781160" y="2343630"/>
          <a:ext cx="874059" cy="687522"/>
        </a:xfrm>
        <a:prstGeom prst="rect">
          <a:avLst/>
        </a:prstGeom>
      </xdr:spPr>
    </xdr:pic>
    <xdr:clientData/>
  </xdr:oneCellAnchor>
  <xdr:oneCellAnchor>
    <xdr:from>
      <xdr:col>9</xdr:col>
      <xdr:colOff>179294</xdr:colOff>
      <xdr:row>11</xdr:row>
      <xdr:rowOff>134471</xdr:rowOff>
    </xdr:from>
    <xdr:ext cx="874059" cy="687522"/>
    <xdr:pic>
      <xdr:nvPicPr>
        <xdr:cNvPr id="88" name="Grafik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044223" y="2366042"/>
          <a:ext cx="874059" cy="687522"/>
        </a:xfrm>
        <a:prstGeom prst="rect">
          <a:avLst/>
        </a:prstGeom>
      </xdr:spPr>
    </xdr:pic>
    <xdr:clientData/>
  </xdr:oneCellAnchor>
  <xdr:oneCellAnchor>
    <xdr:from>
      <xdr:col>17</xdr:col>
      <xdr:colOff>371475</xdr:colOff>
      <xdr:row>11</xdr:row>
      <xdr:rowOff>76200</xdr:rowOff>
    </xdr:from>
    <xdr:ext cx="0" cy="797141"/>
    <xdr:pic>
      <xdr:nvPicPr>
        <xdr:cNvPr id="87" name="Grafik 86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07225" y="2307771"/>
          <a:ext cx="0" cy="797141"/>
        </a:xfrm>
        <a:prstGeom prst="rect">
          <a:avLst/>
        </a:prstGeom>
      </xdr:spPr>
    </xdr:pic>
    <xdr:clientData/>
  </xdr:oneCellAnchor>
  <xdr:oneCellAnchor>
    <xdr:from>
      <xdr:col>17</xdr:col>
      <xdr:colOff>161925</xdr:colOff>
      <xdr:row>11</xdr:row>
      <xdr:rowOff>76200</xdr:rowOff>
    </xdr:from>
    <xdr:ext cx="875556" cy="720000"/>
    <xdr:pic>
      <xdr:nvPicPr>
        <xdr:cNvPr id="89" name="Grafik 88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9497675" y="2307771"/>
          <a:ext cx="875556" cy="720000"/>
        </a:xfrm>
        <a:prstGeom prst="rect">
          <a:avLst/>
        </a:prstGeom>
      </xdr:spPr>
    </xdr:pic>
    <xdr:clientData/>
  </xdr:oneCellAnchor>
  <xdr:twoCellAnchor editAs="oneCell">
    <xdr:from>
      <xdr:col>20</xdr:col>
      <xdr:colOff>217713</xdr:colOff>
      <xdr:row>11</xdr:row>
      <xdr:rowOff>54431</xdr:rowOff>
    </xdr:from>
    <xdr:to>
      <xdr:col>20</xdr:col>
      <xdr:colOff>1006928</xdr:colOff>
      <xdr:row>11</xdr:row>
      <xdr:rowOff>868051</xdr:rowOff>
    </xdr:to>
    <xdr:pic>
      <xdr:nvPicPr>
        <xdr:cNvPr id="90" name="Grafik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15363" y="2273756"/>
          <a:ext cx="789215" cy="813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340179</xdr:colOff>
      <xdr:row>11</xdr:row>
      <xdr:rowOff>27215</xdr:rowOff>
    </xdr:from>
    <xdr:to>
      <xdr:col>21</xdr:col>
      <xdr:colOff>857250</xdr:colOff>
      <xdr:row>11</xdr:row>
      <xdr:rowOff>835622</xdr:rowOff>
    </xdr:to>
    <xdr:pic>
      <xdr:nvPicPr>
        <xdr:cNvPr id="91" name="Grafik 2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61804" y="2246540"/>
          <a:ext cx="517071" cy="80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0</xdr:colOff>
      <xdr:row>11</xdr:row>
      <xdr:rowOff>0</xdr:rowOff>
    </xdr:from>
    <xdr:to>
      <xdr:col>22</xdr:col>
      <xdr:colOff>0</xdr:colOff>
      <xdr:row>12</xdr:row>
      <xdr:rowOff>9525</xdr:rowOff>
    </xdr:to>
    <xdr:pic>
      <xdr:nvPicPr>
        <xdr:cNvPr id="92" name="Grafik 9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2219325"/>
          <a:ext cx="13239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136071</xdr:colOff>
      <xdr:row>11</xdr:row>
      <xdr:rowOff>54429</xdr:rowOff>
    </xdr:from>
    <xdr:to>
      <xdr:col>10</xdr:col>
      <xdr:colOff>1047750</xdr:colOff>
      <xdr:row>11</xdr:row>
      <xdr:rowOff>809776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3008428" y="2286000"/>
          <a:ext cx="911679" cy="755347"/>
        </a:xfrm>
        <a:prstGeom prst="rect">
          <a:avLst/>
        </a:prstGeom>
      </xdr:spPr>
    </xdr:pic>
    <xdr:clientData/>
  </xdr:twoCellAnchor>
  <xdr:twoCellAnchor editAs="oneCell">
    <xdr:from>
      <xdr:col>11</xdr:col>
      <xdr:colOff>81642</xdr:colOff>
      <xdr:row>11</xdr:row>
      <xdr:rowOff>54429</xdr:rowOff>
    </xdr:from>
    <xdr:to>
      <xdr:col>11</xdr:col>
      <xdr:colOff>1030108</xdr:colOff>
      <xdr:row>11</xdr:row>
      <xdr:rowOff>816429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4205856" y="2286000"/>
          <a:ext cx="948466" cy="762000"/>
        </a:xfrm>
        <a:prstGeom prst="rect">
          <a:avLst/>
        </a:prstGeom>
      </xdr:spPr>
    </xdr:pic>
    <xdr:clientData/>
  </xdr:twoCellAnchor>
  <xdr:twoCellAnchor editAs="oneCell">
    <xdr:from>
      <xdr:col>4</xdr:col>
      <xdr:colOff>40822</xdr:colOff>
      <xdr:row>11</xdr:row>
      <xdr:rowOff>27214</xdr:rowOff>
    </xdr:from>
    <xdr:to>
      <xdr:col>4</xdr:col>
      <xdr:colOff>936297</xdr:colOff>
      <xdr:row>11</xdr:row>
      <xdr:rowOff>836952</xdr:rowOff>
    </xdr:to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653893" y="2258785"/>
          <a:ext cx="895475" cy="809738"/>
        </a:xfrm>
        <a:prstGeom prst="rect">
          <a:avLst/>
        </a:prstGeom>
      </xdr:spPr>
    </xdr:pic>
    <xdr:clientData/>
  </xdr:twoCellAnchor>
  <xdr:twoCellAnchor editAs="oneCell">
    <xdr:from>
      <xdr:col>5</xdr:col>
      <xdr:colOff>149678</xdr:colOff>
      <xdr:row>11</xdr:row>
      <xdr:rowOff>13607</xdr:rowOff>
    </xdr:from>
    <xdr:to>
      <xdr:col>5</xdr:col>
      <xdr:colOff>1143000</xdr:colOff>
      <xdr:row>11</xdr:row>
      <xdr:rowOff>773498</xdr:rowOff>
    </xdr:to>
    <xdr:pic>
      <xdr:nvPicPr>
        <xdr:cNvPr id="60" name="Grafik 75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4607" y="2245178"/>
          <a:ext cx="993322" cy="759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258536</xdr:colOff>
      <xdr:row>11</xdr:row>
      <xdr:rowOff>176894</xdr:rowOff>
    </xdr:from>
    <xdr:to>
      <xdr:col>15</xdr:col>
      <xdr:colOff>1020536</xdr:colOff>
      <xdr:row>11</xdr:row>
      <xdr:rowOff>768173</xdr:rowOff>
    </xdr:to>
    <xdr:pic>
      <xdr:nvPicPr>
        <xdr:cNvPr id="93" name="Grafik 10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7838965" y="2408465"/>
          <a:ext cx="762000" cy="591279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217716</xdr:colOff>
      <xdr:row>11</xdr:row>
      <xdr:rowOff>27216</xdr:rowOff>
    </xdr:from>
    <xdr:to>
      <xdr:col>18</xdr:col>
      <xdr:colOff>1006929</xdr:colOff>
      <xdr:row>11</xdr:row>
      <xdr:rowOff>816429</xdr:rowOff>
    </xdr:to>
    <xdr:pic>
      <xdr:nvPicPr>
        <xdr:cNvPr id="94" name="Grafik 1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1853073" y="2258787"/>
          <a:ext cx="789213" cy="789213"/>
        </a:xfrm>
        <a:prstGeom prst="rect">
          <a:avLst/>
        </a:prstGeom>
      </xdr:spPr>
    </xdr:pic>
    <xdr:clientData/>
  </xdr:twoCellAnchor>
  <xdr:twoCellAnchor editAs="oneCell">
    <xdr:from>
      <xdr:col>19</xdr:col>
      <xdr:colOff>163285</xdr:colOff>
      <xdr:row>11</xdr:row>
      <xdr:rowOff>54428</xdr:rowOff>
    </xdr:from>
    <xdr:to>
      <xdr:col>19</xdr:col>
      <xdr:colOff>952498</xdr:colOff>
      <xdr:row>11</xdr:row>
      <xdr:rowOff>843641</xdr:rowOff>
    </xdr:to>
    <xdr:pic>
      <xdr:nvPicPr>
        <xdr:cNvPr id="95" name="Grafik 1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3118535" y="2285999"/>
          <a:ext cx="789213" cy="789213"/>
        </a:xfrm>
        <a:prstGeom prst="rect">
          <a:avLst/>
        </a:prstGeom>
      </xdr:spPr>
    </xdr:pic>
    <xdr:clientData/>
  </xdr:twoCellAnchor>
  <xdr:twoCellAnchor editAs="oneCell">
    <xdr:from>
      <xdr:col>22</xdr:col>
      <xdr:colOff>217714</xdr:colOff>
      <xdr:row>11</xdr:row>
      <xdr:rowOff>27215</xdr:rowOff>
    </xdr:from>
    <xdr:to>
      <xdr:col>22</xdr:col>
      <xdr:colOff>1047750</xdr:colOff>
      <xdr:row>11</xdr:row>
      <xdr:rowOff>848326</xdr:rowOff>
    </xdr:to>
    <xdr:pic>
      <xdr:nvPicPr>
        <xdr:cNvPr id="96" name="Grafik 59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4492857" y="2258786"/>
          <a:ext cx="830036" cy="82111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7"/>
  <sheetViews>
    <sheetView tabSelected="1" zoomScale="85" zoomScaleNormal="85" workbookViewId="0">
      <selection activeCell="C146" sqref="C146"/>
    </sheetView>
  </sheetViews>
  <sheetFormatPr baseColWidth="10" defaultColWidth="11.42578125" defaultRowHeight="15" x14ac:dyDescent="0.25"/>
  <cols>
    <col min="1" max="1" width="13.7109375" style="6" customWidth="1"/>
    <col min="2" max="2" width="21.7109375" customWidth="1"/>
    <col min="3" max="3" width="71.42578125" customWidth="1"/>
    <col min="4" max="4" width="4.42578125" style="2" bestFit="1" customWidth="1"/>
    <col min="5" max="5" width="11.7109375" style="2" bestFit="1" customWidth="1"/>
    <col min="6" max="6" width="11.42578125" style="8"/>
    <col min="7" max="7" width="17" style="14" customWidth="1"/>
  </cols>
  <sheetData>
    <row r="1" spans="1:7" x14ac:dyDescent="0.25">
      <c r="G1" s="14" t="s">
        <v>0</v>
      </c>
    </row>
    <row r="2" spans="1:7" ht="45" customHeight="1" x14ac:dyDescent="0.35">
      <c r="C2" s="33"/>
      <c r="E2" s="40" t="s">
        <v>1</v>
      </c>
      <c r="F2" s="41"/>
      <c r="G2" s="42"/>
    </row>
    <row r="3" spans="1:7" ht="45" customHeight="1" x14ac:dyDescent="0.25">
      <c r="A3" s="75" t="s">
        <v>2</v>
      </c>
      <c r="B3" s="75"/>
      <c r="C3" s="75"/>
      <c r="E3" s="77" t="s">
        <v>3</v>
      </c>
      <c r="F3" s="77"/>
      <c r="G3" s="77"/>
    </row>
    <row r="4" spans="1:7" ht="20.100000000000001" customHeight="1" x14ac:dyDescent="0.25">
      <c r="A4" s="15" t="s">
        <v>4</v>
      </c>
      <c r="B4" s="58" t="s">
        <v>5</v>
      </c>
      <c r="C4" s="58" t="s">
        <v>0</v>
      </c>
      <c r="D4" s="63"/>
      <c r="E4" s="76" t="s">
        <v>6</v>
      </c>
      <c r="F4" s="76" t="s">
        <v>7</v>
      </c>
      <c r="G4" s="78" t="s">
        <v>8</v>
      </c>
    </row>
    <row r="5" spans="1:7" ht="20.100000000000001" customHeight="1" x14ac:dyDescent="0.25">
      <c r="B5" s="59"/>
      <c r="C5" s="59"/>
      <c r="D5" s="48"/>
      <c r="E5" s="76"/>
      <c r="F5" s="76"/>
      <c r="G5" s="78"/>
    </row>
    <row r="6" spans="1:7" ht="20.100000000000001" customHeight="1" x14ac:dyDescent="0.25">
      <c r="B6" s="59"/>
      <c r="C6" s="59"/>
      <c r="D6" s="48"/>
      <c r="E6" s="76"/>
      <c r="F6" s="76"/>
      <c r="G6" s="78"/>
    </row>
    <row r="7" spans="1:7" ht="20.100000000000001" customHeight="1" x14ac:dyDescent="0.25">
      <c r="A7" s="15" t="s">
        <v>9</v>
      </c>
      <c r="B7" s="60" t="s">
        <v>5</v>
      </c>
      <c r="C7" s="60" t="s">
        <v>0</v>
      </c>
      <c r="D7" s="49"/>
      <c r="E7" s="76"/>
      <c r="F7" s="76"/>
      <c r="G7" s="78"/>
    </row>
    <row r="8" spans="1:7" x14ac:dyDescent="0.25">
      <c r="E8" s="76"/>
      <c r="F8" s="76"/>
      <c r="G8" s="78"/>
    </row>
    <row r="9" spans="1:7" ht="20.100000000000001" customHeight="1" x14ac:dyDescent="0.25">
      <c r="A9" s="15" t="s">
        <v>10</v>
      </c>
      <c r="B9" s="61">
        <f ca="1">TODAY()</f>
        <v>46302</v>
      </c>
      <c r="C9" s="50"/>
      <c r="E9" s="76"/>
      <c r="F9" s="76"/>
      <c r="G9" s="78"/>
    </row>
    <row r="10" spans="1:7" x14ac:dyDescent="0.25">
      <c r="E10" s="76"/>
      <c r="F10" s="76"/>
      <c r="G10" s="78"/>
    </row>
    <row r="11" spans="1:7" ht="18.75" x14ac:dyDescent="0.3">
      <c r="A11" s="9" t="s">
        <v>11</v>
      </c>
      <c r="F11" s="7"/>
    </row>
    <row r="12" spans="1:7" ht="15" customHeight="1" x14ac:dyDescent="0.25">
      <c r="A12" s="73" t="s">
        <v>12</v>
      </c>
      <c r="B12" s="74"/>
      <c r="C12" s="51" t="s">
        <v>13</v>
      </c>
      <c r="D12" s="62" t="s">
        <v>14</v>
      </c>
      <c r="E12" s="52">
        <v>1</v>
      </c>
      <c r="F12" s="55">
        <v>200</v>
      </c>
      <c r="G12" s="51">
        <f>E12*F12</f>
        <v>200</v>
      </c>
    </row>
    <row r="13" spans="1:7" ht="15.75" x14ac:dyDescent="0.25">
      <c r="A13" s="73" t="s">
        <v>15</v>
      </c>
      <c r="B13" s="74"/>
      <c r="C13" s="51" t="s">
        <v>16</v>
      </c>
      <c r="D13" s="62" t="s">
        <v>14</v>
      </c>
      <c r="E13" s="52">
        <f>E18+E19+E20+E22+E23+E24+E25+E26+E27+E28+E29+E30+(E31*16)+(E32*32)+(E33*64)+E34+E35+(E36*16)+(E37*32)+(E38*64)+E39+E40+E41+E42+E43+E44+E45+E46+E49+E50+E51+E52+E53+E54+E55+E56+E57+E58+E59+E60+E61+E62+E63+E64+E65+E66+E69+E70+E73+E74+E77+E78+E81+E82+E83+E84+E85+E86+E87+E88+E89+E90+E91+E92+E93+E94+E95+E98+E99+E100+E101+E104+E105+E106+E107+E108+E109+E110+E111+E112+E113+E114+E115+E116+E117+E118+E119+E120+E121+E122+E123+E124+E128+E135+E136+E137+E138+E139+E140+E141+E142+E143+E144+E145+E146+(E146*16)+(E147*16)+(E148*16)+(E149*32)+(E150*32)+(E151*32)+(E152*64)+(E153*64)+(E154*64)+E155+E156+E157+E158+E159+E160+E161+E162+E163+E164+E165+E168+E169+E170+E171+E172+E173+E174+E175</f>
        <v>0</v>
      </c>
      <c r="F13" s="55">
        <v>20</v>
      </c>
      <c r="G13" s="51">
        <f>E13*F13</f>
        <v>0</v>
      </c>
    </row>
    <row r="14" spans="1:7" ht="15.75" x14ac:dyDescent="0.25">
      <c r="A14" s="73" t="s">
        <v>17</v>
      </c>
      <c r="B14" s="74"/>
      <c r="C14" s="51" t="s">
        <v>18</v>
      </c>
      <c r="D14" s="62" t="s">
        <v>14</v>
      </c>
      <c r="E14" s="54">
        <v>0</v>
      </c>
      <c r="F14" s="55">
        <v>20</v>
      </c>
      <c r="G14" s="51">
        <f>E14*F14</f>
        <v>0</v>
      </c>
    </row>
    <row r="15" spans="1:7" ht="16.5" thickBot="1" x14ac:dyDescent="0.3">
      <c r="A15" s="15" t="s">
        <v>19</v>
      </c>
      <c r="F15" s="2"/>
      <c r="G15" s="53">
        <f>SUM(G12:G14)</f>
        <v>200</v>
      </c>
    </row>
    <row r="16" spans="1:7" x14ac:dyDescent="0.25">
      <c r="D16"/>
      <c r="F16"/>
      <c r="G16" s="1"/>
    </row>
    <row r="17" spans="1:7" ht="18.75" x14ac:dyDescent="0.3">
      <c r="A17" s="9" t="str">
        <f>'Light modules'!C7</f>
        <v>LIGA.AIR / Light modules</v>
      </c>
      <c r="D17"/>
      <c r="F17"/>
    </row>
    <row r="18" spans="1:7" x14ac:dyDescent="0.25">
      <c r="A18" s="6" t="s">
        <v>20</v>
      </c>
      <c r="B18" t="str">
        <f>'Light modules'!C9</f>
        <v>DIM.CBU-TED</v>
      </c>
      <c r="C18" t="s">
        <v>21</v>
      </c>
      <c r="D18" s="2" t="s">
        <v>14</v>
      </c>
      <c r="E18" s="2">
        <f>'Light modules'!C27</f>
        <v>0</v>
      </c>
      <c r="F18" s="7">
        <v>90</v>
      </c>
      <c r="G18" s="43">
        <f t="shared" ref="G18:G46" si="0">E18*F18</f>
        <v>0</v>
      </c>
    </row>
    <row r="19" spans="1:7" x14ac:dyDescent="0.25">
      <c r="A19" s="6" t="s">
        <v>20</v>
      </c>
      <c r="B19" t="str">
        <f>'Light modules'!D9</f>
        <v>DIM.T13.S</v>
      </c>
      <c r="C19" t="s">
        <v>21</v>
      </c>
      <c r="D19" s="2" t="s">
        <v>14</v>
      </c>
      <c r="E19" s="2">
        <f>'Light modules'!D27</f>
        <v>0</v>
      </c>
      <c r="F19" s="7">
        <v>140</v>
      </c>
      <c r="G19" s="43">
        <f t="shared" si="0"/>
        <v>0</v>
      </c>
    </row>
    <row r="20" spans="1:7" x14ac:dyDescent="0.25">
      <c r="A20" s="6" t="s">
        <v>20</v>
      </c>
      <c r="B20" t="str">
        <f>'Light modules'!E9</f>
        <v>DIM.300</v>
      </c>
      <c r="C20" t="s">
        <v>22</v>
      </c>
      <c r="D20" s="2" t="s">
        <v>14</v>
      </c>
      <c r="E20" s="2">
        <f>'Light modules'!E27</f>
        <v>0</v>
      </c>
      <c r="F20" s="7">
        <v>134</v>
      </c>
      <c r="G20" s="43">
        <f t="shared" si="0"/>
        <v>0</v>
      </c>
    </row>
    <row r="21" spans="1:7" x14ac:dyDescent="0.25">
      <c r="A21" s="6" t="s">
        <v>20</v>
      </c>
      <c r="B21" t="s">
        <v>416</v>
      </c>
      <c r="C21" t="s">
        <v>417</v>
      </c>
      <c r="D21" s="2" t="s">
        <v>14</v>
      </c>
      <c r="E21" s="56"/>
      <c r="F21" s="7">
        <v>4</v>
      </c>
      <c r="G21" s="43">
        <f t="shared" si="0"/>
        <v>0</v>
      </c>
    </row>
    <row r="22" spans="1:7" x14ac:dyDescent="0.25">
      <c r="A22" s="6" t="s">
        <v>20</v>
      </c>
      <c r="B22" t="str">
        <f>'Light modules'!F9</f>
        <v>DIM.CRD.400</v>
      </c>
      <c r="C22" t="s">
        <v>23</v>
      </c>
      <c r="D22" s="2" t="s">
        <v>14</v>
      </c>
      <c r="E22" s="2">
        <f>'Light modules'!F27</f>
        <v>0</v>
      </c>
      <c r="F22" s="7">
        <v>270</v>
      </c>
      <c r="G22" s="43">
        <f t="shared" si="0"/>
        <v>0</v>
      </c>
    </row>
    <row r="23" spans="1:7" x14ac:dyDescent="0.25">
      <c r="A23" s="6" t="s">
        <v>24</v>
      </c>
      <c r="B23" s="6" t="str">
        <f>'Light modules'!G9</f>
        <v>SELI800.26.506</v>
      </c>
      <c r="C23" t="s">
        <v>25</v>
      </c>
      <c r="D23" s="2" t="s">
        <v>14</v>
      </c>
      <c r="E23" s="2">
        <f>'Light modules'!G27</f>
        <v>0</v>
      </c>
      <c r="F23" s="7">
        <v>480</v>
      </c>
      <c r="G23" s="43">
        <f t="shared" si="0"/>
        <v>0</v>
      </c>
    </row>
    <row r="24" spans="1:7" x14ac:dyDescent="0.25">
      <c r="A24" s="6" t="s">
        <v>20</v>
      </c>
      <c r="B24" t="str">
        <f>'Light modules'!H9</f>
        <v>UD.700.C</v>
      </c>
      <c r="C24" t="s">
        <v>26</v>
      </c>
      <c r="D24" s="2" t="s">
        <v>14</v>
      </c>
      <c r="E24" s="2">
        <f>'Light modules'!H27</f>
        <v>0</v>
      </c>
      <c r="F24" s="7">
        <v>200</v>
      </c>
      <c r="G24" s="43">
        <f t="shared" si="0"/>
        <v>0</v>
      </c>
    </row>
    <row r="25" spans="1:7" x14ac:dyDescent="0.25">
      <c r="A25" s="6" t="s">
        <v>20</v>
      </c>
      <c r="B25" t="str">
        <f>'Light modules'!I9</f>
        <v>DALI.ASA</v>
      </c>
      <c r="C25" t="s">
        <v>418</v>
      </c>
      <c r="D25" s="2" t="s">
        <v>14</v>
      </c>
      <c r="E25" s="2">
        <f>'Light modules'!I27</f>
        <v>0</v>
      </c>
      <c r="F25" s="7">
        <v>95</v>
      </c>
      <c r="G25" s="43">
        <f t="shared" si="0"/>
        <v>0</v>
      </c>
    </row>
    <row r="26" spans="1:7" x14ac:dyDescent="0.25">
      <c r="A26" s="6" t="s">
        <v>20</v>
      </c>
      <c r="B26" t="str">
        <f>'Light modules'!J9</f>
        <v>DALI.240+</v>
      </c>
      <c r="C26" t="s">
        <v>27</v>
      </c>
      <c r="D26" s="2" t="s">
        <v>14</v>
      </c>
      <c r="E26" s="2">
        <f>'Light modules'!J27</f>
        <v>0</v>
      </c>
      <c r="F26" s="7">
        <v>160</v>
      </c>
      <c r="G26" s="43">
        <f t="shared" si="0"/>
        <v>0</v>
      </c>
    </row>
    <row r="27" spans="1:7" x14ac:dyDescent="0.25">
      <c r="A27" s="6" t="s">
        <v>20</v>
      </c>
      <c r="B27" t="str">
        <f>'Light modules'!K9</f>
        <v>DALI.1T.PIC</v>
      </c>
      <c r="C27" t="s">
        <v>28</v>
      </c>
      <c r="D27" s="2" t="s">
        <v>14</v>
      </c>
      <c r="E27" s="2">
        <f>'Light modules'!K27</f>
        <v>0</v>
      </c>
      <c r="F27" s="7">
        <v>175</v>
      </c>
      <c r="G27" s="43">
        <f t="shared" si="0"/>
        <v>0</v>
      </c>
    </row>
    <row r="28" spans="1:7" x14ac:dyDescent="0.25">
      <c r="A28" s="6" t="s">
        <v>20</v>
      </c>
      <c r="B28" t="str">
        <f>'Light modules'!L9</f>
        <v>DALI 1+2 Pico</v>
      </c>
      <c r="C28" t="s">
        <v>29</v>
      </c>
      <c r="D28" s="2" t="s">
        <v>14</v>
      </c>
      <c r="E28" s="2">
        <f>'Light modules'!L27</f>
        <v>0</v>
      </c>
      <c r="F28" s="7">
        <v>200</v>
      </c>
      <c r="G28" s="43">
        <f t="shared" si="0"/>
        <v>0</v>
      </c>
    </row>
    <row r="29" spans="1:7" x14ac:dyDescent="0.25">
      <c r="A29" s="6" t="s">
        <v>20</v>
      </c>
      <c r="B29" t="str">
        <f>'Light modules'!N9</f>
        <v>DALI.1K.4.T</v>
      </c>
      <c r="C29" t="s">
        <v>30</v>
      </c>
      <c r="D29" s="2" t="s">
        <v>14</v>
      </c>
      <c r="E29" s="2">
        <f>'Light modules'!N27</f>
        <v>0</v>
      </c>
      <c r="F29" s="7">
        <v>180</v>
      </c>
      <c r="G29" s="43">
        <f t="shared" si="0"/>
        <v>0</v>
      </c>
    </row>
    <row r="30" spans="1:7" x14ac:dyDescent="0.25">
      <c r="A30" s="6" t="s">
        <v>20</v>
      </c>
      <c r="B30" t="str">
        <f>'Light modules'!O9</f>
        <v>4.DALI.4.T</v>
      </c>
      <c r="C30" t="s">
        <v>31</v>
      </c>
      <c r="D30" s="2" t="s">
        <v>14</v>
      </c>
      <c r="E30" s="2">
        <f>'Light modules'!O27</f>
        <v>0</v>
      </c>
      <c r="F30" s="7">
        <v>550</v>
      </c>
      <c r="G30" s="43">
        <f t="shared" si="0"/>
        <v>0</v>
      </c>
    </row>
    <row r="31" spans="1:7" x14ac:dyDescent="0.25">
      <c r="A31" s="6" t="s">
        <v>20</v>
      </c>
      <c r="B31" t="str">
        <f>'Light modules'!P9</f>
        <v>SAL.1016</v>
      </c>
      <c r="C31" t="s">
        <v>32</v>
      </c>
      <c r="D31" s="2" t="s">
        <v>14</v>
      </c>
      <c r="E31" s="2">
        <f>'Light modules'!P27</f>
        <v>0</v>
      </c>
      <c r="F31" s="7">
        <v>350</v>
      </c>
      <c r="G31" s="43">
        <f t="shared" si="0"/>
        <v>0</v>
      </c>
    </row>
    <row r="32" spans="1:7" x14ac:dyDescent="0.25">
      <c r="A32" s="6" t="s">
        <v>20</v>
      </c>
      <c r="B32" t="str">
        <f>'Light modules'!Q9</f>
        <v>SAL.1032</v>
      </c>
      <c r="C32" t="s">
        <v>33</v>
      </c>
      <c r="D32" s="2" t="s">
        <v>14</v>
      </c>
      <c r="E32" s="2">
        <f>'Light modules'!Q27</f>
        <v>0</v>
      </c>
      <c r="F32" s="7">
        <v>560</v>
      </c>
      <c r="G32" s="43">
        <f t="shared" si="0"/>
        <v>0</v>
      </c>
    </row>
    <row r="33" spans="1:7" x14ac:dyDescent="0.25">
      <c r="A33" s="6" t="s">
        <v>20</v>
      </c>
      <c r="B33" t="str">
        <f>'Light modules'!R9</f>
        <v>SAL.1064</v>
      </c>
      <c r="C33" t="s">
        <v>34</v>
      </c>
      <c r="D33" s="2" t="s">
        <v>14</v>
      </c>
      <c r="E33" s="2">
        <f>'Light modules'!R27</f>
        <v>0</v>
      </c>
      <c r="F33" s="7">
        <v>850</v>
      </c>
      <c r="G33" s="43">
        <f t="shared" si="0"/>
        <v>0</v>
      </c>
    </row>
    <row r="34" spans="1:7" x14ac:dyDescent="0.25">
      <c r="A34" s="6" t="s">
        <v>20</v>
      </c>
      <c r="B34" t="str">
        <f>'Light modules'!S9</f>
        <v>PS.SALVADOR</v>
      </c>
      <c r="C34" t="s">
        <v>35</v>
      </c>
      <c r="D34" s="2" t="s">
        <v>14</v>
      </c>
      <c r="E34" s="2">
        <f>'Light modules'!S27</f>
        <v>0</v>
      </c>
      <c r="F34" s="7">
        <v>180</v>
      </c>
      <c r="G34" s="43">
        <f t="shared" si="0"/>
        <v>0</v>
      </c>
    </row>
    <row r="35" spans="1:7" x14ac:dyDescent="0.25">
      <c r="A35" s="6" t="s">
        <v>20</v>
      </c>
      <c r="B35" s="6">
        <f>'Light modules'!T9</f>
        <v>960020066</v>
      </c>
      <c r="C35" t="s">
        <v>36</v>
      </c>
      <c r="D35" s="2" t="s">
        <v>14</v>
      </c>
      <c r="E35" s="2">
        <f>'Light modules'!T27</f>
        <v>0</v>
      </c>
      <c r="F35" s="7">
        <v>100</v>
      </c>
      <c r="G35" s="43">
        <f t="shared" si="0"/>
        <v>0</v>
      </c>
    </row>
    <row r="36" spans="1:7" x14ac:dyDescent="0.25">
      <c r="A36" s="6" t="s">
        <v>20</v>
      </c>
      <c r="B36" t="str">
        <f>'Light modules'!U9</f>
        <v>SAL 2016</v>
      </c>
      <c r="C36" t="s">
        <v>37</v>
      </c>
      <c r="D36" s="2" t="s">
        <v>14</v>
      </c>
      <c r="E36" s="2">
        <f>'Light modules'!U27</f>
        <v>0</v>
      </c>
      <c r="F36" s="7">
        <v>380</v>
      </c>
      <c r="G36" s="43">
        <f t="shared" si="0"/>
        <v>0</v>
      </c>
    </row>
    <row r="37" spans="1:7" x14ac:dyDescent="0.25">
      <c r="A37" s="6" t="s">
        <v>20</v>
      </c>
      <c r="B37" t="str">
        <f>'Light modules'!V9</f>
        <v>SAL 2032</v>
      </c>
      <c r="C37" t="s">
        <v>38</v>
      </c>
      <c r="D37" s="2" t="s">
        <v>14</v>
      </c>
      <c r="E37" s="2">
        <f>'Light modules'!V27</f>
        <v>0</v>
      </c>
      <c r="F37" s="7">
        <v>600</v>
      </c>
      <c r="G37" s="43">
        <f t="shared" si="0"/>
        <v>0</v>
      </c>
    </row>
    <row r="38" spans="1:7" x14ac:dyDescent="0.25">
      <c r="A38" s="6" t="s">
        <v>20</v>
      </c>
      <c r="B38" t="str">
        <f>'Light modules'!W9</f>
        <v>SAL 2064</v>
      </c>
      <c r="C38" t="s">
        <v>39</v>
      </c>
      <c r="D38" s="2" t="s">
        <v>14</v>
      </c>
      <c r="E38" s="2">
        <f>'Light modules'!W27</f>
        <v>0</v>
      </c>
      <c r="F38" s="7">
        <v>880</v>
      </c>
      <c r="G38" s="43">
        <f t="shared" si="0"/>
        <v>0</v>
      </c>
    </row>
    <row r="39" spans="1:7" x14ac:dyDescent="0.25">
      <c r="A39" s="6" t="s">
        <v>20</v>
      </c>
      <c r="B39" t="str">
        <f>'Light modules'!X9</f>
        <v>DALI.480+</v>
      </c>
      <c r="C39" t="s">
        <v>40</v>
      </c>
      <c r="D39" s="2" t="s">
        <v>14</v>
      </c>
      <c r="E39" s="2">
        <f>'Light modules'!X27</f>
        <v>0</v>
      </c>
      <c r="F39" s="7">
        <v>205</v>
      </c>
      <c r="G39" s="43">
        <f t="shared" si="0"/>
        <v>0</v>
      </c>
    </row>
    <row r="40" spans="1:7" x14ac:dyDescent="0.25">
      <c r="A40" s="6" t="s">
        <v>20</v>
      </c>
      <c r="B40" t="str">
        <f>'Light modules'!Y9</f>
        <v>DALI.DOSE+</v>
      </c>
      <c r="C40" t="s">
        <v>41</v>
      </c>
      <c r="D40" s="2" t="s">
        <v>14</v>
      </c>
      <c r="E40" s="2">
        <f>'Light modules'!Y27</f>
        <v>0</v>
      </c>
      <c r="F40" s="7">
        <v>270</v>
      </c>
      <c r="G40" s="43">
        <f t="shared" si="0"/>
        <v>0</v>
      </c>
    </row>
    <row r="41" spans="1:7" x14ac:dyDescent="0.25">
      <c r="A41" s="6" t="s">
        <v>20</v>
      </c>
      <c r="B41" t="str">
        <f>'Light modules'!Z9</f>
        <v>CBU-ASD</v>
      </c>
      <c r="C41" t="s">
        <v>42</v>
      </c>
      <c r="D41" s="2" t="s">
        <v>14</v>
      </c>
      <c r="E41" s="2">
        <f>'Light modules'!Z27</f>
        <v>0</v>
      </c>
      <c r="F41" s="7">
        <v>100</v>
      </c>
      <c r="G41" s="43">
        <f t="shared" si="0"/>
        <v>0</v>
      </c>
    </row>
    <row r="42" spans="1:7" x14ac:dyDescent="0.25">
      <c r="A42" s="6" t="s">
        <v>20</v>
      </c>
      <c r="B42" t="s">
        <v>43</v>
      </c>
      <c r="C42" t="s">
        <v>44</v>
      </c>
      <c r="D42" s="2" t="s">
        <v>14</v>
      </c>
      <c r="E42" s="2">
        <f>'Light modules'!AA27</f>
        <v>0</v>
      </c>
      <c r="F42" s="7">
        <v>100</v>
      </c>
      <c r="G42" s="43">
        <f t="shared" si="0"/>
        <v>0</v>
      </c>
    </row>
    <row r="43" spans="1:7" x14ac:dyDescent="0.25">
      <c r="A43" s="6" t="s">
        <v>20</v>
      </c>
      <c r="B43" t="str">
        <f>'Light modules'!AB9</f>
        <v>CBU-PWM4</v>
      </c>
      <c r="C43" t="s">
        <v>45</v>
      </c>
      <c r="D43" s="2" t="s">
        <v>14</v>
      </c>
      <c r="E43" s="2">
        <f>'Light modules'!AB27</f>
        <v>0</v>
      </c>
      <c r="F43" s="7">
        <v>120</v>
      </c>
      <c r="G43" s="43">
        <f t="shared" si="0"/>
        <v>0</v>
      </c>
    </row>
    <row r="44" spans="1:7" x14ac:dyDescent="0.25">
      <c r="A44" s="6" t="s">
        <v>20</v>
      </c>
      <c r="B44" t="str">
        <f>'Light modules'!AC9</f>
        <v>PWM.1.2.BT.IW</v>
      </c>
      <c r="C44" t="s">
        <v>46</v>
      </c>
      <c r="D44" s="2" t="s">
        <v>14</v>
      </c>
      <c r="E44" s="2">
        <f>'Light modules'!AC27</f>
        <v>0</v>
      </c>
      <c r="F44" s="7">
        <v>100</v>
      </c>
      <c r="G44" s="43">
        <f t="shared" si="0"/>
        <v>0</v>
      </c>
    </row>
    <row r="45" spans="1:7" x14ac:dyDescent="0.25">
      <c r="A45" s="6" t="s">
        <v>20</v>
      </c>
      <c r="B45" t="str">
        <f>'Light modules'!AD9</f>
        <v>PWM.4.12-24+</v>
      </c>
      <c r="C45" t="s">
        <v>47</v>
      </c>
      <c r="D45" s="2" t="s">
        <v>14</v>
      </c>
      <c r="E45" s="2">
        <f>'Light modules'!AD27</f>
        <v>0</v>
      </c>
      <c r="F45" s="7">
        <v>140</v>
      </c>
      <c r="G45" s="43">
        <f t="shared" si="0"/>
        <v>0</v>
      </c>
    </row>
    <row r="46" spans="1:7" x14ac:dyDescent="0.25">
      <c r="A46" s="6" t="s">
        <v>20</v>
      </c>
      <c r="B46" t="str">
        <f>'Light modules'!AE9</f>
        <v>PWM5+</v>
      </c>
      <c r="C46" t="s">
        <v>48</v>
      </c>
      <c r="D46" s="2" t="s">
        <v>14</v>
      </c>
      <c r="E46" s="2">
        <f>'Light modules'!AE27</f>
        <v>0</v>
      </c>
      <c r="F46" s="7">
        <v>160</v>
      </c>
      <c r="G46" s="43">
        <f t="shared" si="0"/>
        <v>0</v>
      </c>
    </row>
    <row r="47" spans="1:7" ht="5.0999999999999996" customHeight="1" x14ac:dyDescent="0.25">
      <c r="F47"/>
      <c r="G47" s="43"/>
    </row>
    <row r="48" spans="1:7" ht="18.75" x14ac:dyDescent="0.3">
      <c r="A48" s="9" t="str">
        <f>Element!C6</f>
        <v>LIGA.AIR / Element</v>
      </c>
      <c r="D48"/>
      <c r="F48"/>
    </row>
    <row r="49" spans="1:7" x14ac:dyDescent="0.25">
      <c r="A49" s="6" t="s">
        <v>20</v>
      </c>
      <c r="B49" t="str">
        <f>Element!C8</f>
        <v>REL.240</v>
      </c>
      <c r="C49" t="s">
        <v>49</v>
      </c>
      <c r="D49" s="2" t="s">
        <v>14</v>
      </c>
      <c r="E49" s="2">
        <f>Element!C26</f>
        <v>0</v>
      </c>
      <c r="F49" s="7">
        <v>122</v>
      </c>
      <c r="G49" s="43">
        <f t="shared" ref="G49:G66" si="1">E49*F49</f>
        <v>0</v>
      </c>
    </row>
    <row r="50" spans="1:7" x14ac:dyDescent="0.25">
      <c r="A50" s="6" t="s">
        <v>20</v>
      </c>
      <c r="B50" t="str">
        <f>Element!D8</f>
        <v>OD.2REL240+</v>
      </c>
      <c r="C50" t="s">
        <v>50</v>
      </c>
      <c r="D50" s="2" t="s">
        <v>14</v>
      </c>
      <c r="E50" s="2">
        <f>Element!D26</f>
        <v>0</v>
      </c>
      <c r="F50" s="7">
        <v>200</v>
      </c>
      <c r="G50" s="43">
        <f t="shared" si="1"/>
        <v>0</v>
      </c>
    </row>
    <row r="51" spans="1:7" x14ac:dyDescent="0.25">
      <c r="A51" s="6" t="s">
        <v>20</v>
      </c>
      <c r="B51" t="str">
        <f>Element!E8</f>
        <v>REL.4T.240</v>
      </c>
      <c r="C51" t="s">
        <v>51</v>
      </c>
      <c r="D51" s="2" t="s">
        <v>14</v>
      </c>
      <c r="E51" s="2">
        <f>Element!E26</f>
        <v>0</v>
      </c>
      <c r="F51" s="7">
        <v>160</v>
      </c>
      <c r="G51" s="43">
        <f t="shared" si="1"/>
        <v>0</v>
      </c>
    </row>
    <row r="52" spans="1:7" x14ac:dyDescent="0.25">
      <c r="A52" s="6" t="s">
        <v>20</v>
      </c>
      <c r="B52" t="str">
        <f>Element!F8</f>
        <v>2.REL.240</v>
      </c>
      <c r="C52" t="s">
        <v>52</v>
      </c>
      <c r="D52" s="2" t="s">
        <v>14</v>
      </c>
      <c r="E52" s="2">
        <f>Element!F26</f>
        <v>0</v>
      </c>
      <c r="F52" s="7">
        <v>160</v>
      </c>
      <c r="G52" s="43">
        <f t="shared" si="1"/>
        <v>0</v>
      </c>
    </row>
    <row r="53" spans="1:7" x14ac:dyDescent="0.25">
      <c r="A53" s="6" t="s">
        <v>20</v>
      </c>
      <c r="B53" t="str">
        <f>Element!G8</f>
        <v>REL.240.TKW</v>
      </c>
      <c r="C53" t="s">
        <v>53</v>
      </c>
      <c r="D53" s="2" t="s">
        <v>14</v>
      </c>
      <c r="E53" s="2">
        <f>Element!G26</f>
        <v>0</v>
      </c>
      <c r="F53" s="7">
        <v>125</v>
      </c>
      <c r="G53" s="43">
        <f t="shared" si="1"/>
        <v>0</v>
      </c>
    </row>
    <row r="54" spans="1:7" x14ac:dyDescent="0.25">
      <c r="A54" s="6" t="s">
        <v>20</v>
      </c>
      <c r="B54" t="str">
        <f>Element!H8</f>
        <v>REL.240.TKS</v>
      </c>
      <c r="C54" t="s">
        <v>54</v>
      </c>
      <c r="D54" s="2" t="s">
        <v>14</v>
      </c>
      <c r="E54" s="2">
        <f>Element!H26</f>
        <v>0</v>
      </c>
      <c r="F54" s="7">
        <v>125</v>
      </c>
      <c r="G54" s="43">
        <f t="shared" si="1"/>
        <v>0</v>
      </c>
    </row>
    <row r="55" spans="1:7" x14ac:dyDescent="0.25">
      <c r="A55" s="6" t="s">
        <v>20</v>
      </c>
      <c r="B55" t="str">
        <f>Element!I8</f>
        <v>REP.240.EURO</v>
      </c>
      <c r="C55" t="s">
        <v>55</v>
      </c>
      <c r="D55" s="2" t="s">
        <v>14</v>
      </c>
      <c r="E55" s="2">
        <f>Element!I26</f>
        <v>0</v>
      </c>
      <c r="F55" s="7">
        <v>85</v>
      </c>
      <c r="G55" s="43">
        <f t="shared" si="1"/>
        <v>0</v>
      </c>
    </row>
    <row r="56" spans="1:7" x14ac:dyDescent="0.25">
      <c r="A56" s="6" t="s">
        <v>20</v>
      </c>
      <c r="B56" t="str">
        <f>Element!J8</f>
        <v>REP.BATT+</v>
      </c>
      <c r="C56" t="s">
        <v>56</v>
      </c>
      <c r="D56" s="2" t="s">
        <v>14</v>
      </c>
      <c r="E56" s="2">
        <f>Element!J26</f>
        <v>0</v>
      </c>
      <c r="F56" s="7">
        <v>130</v>
      </c>
      <c r="G56" s="43">
        <f t="shared" si="1"/>
        <v>0</v>
      </c>
    </row>
    <row r="57" spans="1:7" x14ac:dyDescent="0.25">
      <c r="A57" s="6" t="s">
        <v>20</v>
      </c>
      <c r="B57" t="str">
        <f>Element!K8</f>
        <v>REL.TIM480+</v>
      </c>
      <c r="C57" t="s">
        <v>419</v>
      </c>
      <c r="D57" s="2" t="s">
        <v>14</v>
      </c>
      <c r="E57" s="2">
        <f>Element!K26</f>
        <v>0</v>
      </c>
      <c r="F57" s="7">
        <v>190</v>
      </c>
      <c r="G57" s="43">
        <f t="shared" si="1"/>
        <v>0</v>
      </c>
    </row>
    <row r="58" spans="1:7" x14ac:dyDescent="0.25">
      <c r="A58" s="6" t="s">
        <v>20</v>
      </c>
      <c r="B58" t="str">
        <f>Element!L8</f>
        <v>REP.240</v>
      </c>
      <c r="C58" t="s">
        <v>57</v>
      </c>
      <c r="D58" s="2" t="s">
        <v>14</v>
      </c>
      <c r="E58" s="2">
        <f>Element!L26</f>
        <v>0</v>
      </c>
      <c r="F58" s="7">
        <v>85</v>
      </c>
      <c r="G58" s="43">
        <f t="shared" si="1"/>
        <v>0</v>
      </c>
    </row>
    <row r="59" spans="1:7" x14ac:dyDescent="0.25">
      <c r="A59" s="6" t="s">
        <v>20</v>
      </c>
      <c r="B59" t="str">
        <f>Element!M8</f>
        <v>OD.REP.240+</v>
      </c>
      <c r="C59" t="s">
        <v>58</v>
      </c>
      <c r="D59" s="2" t="s">
        <v>14</v>
      </c>
      <c r="E59" s="2">
        <f>Element!M26</f>
        <v>0</v>
      </c>
      <c r="F59" s="7">
        <v>190</v>
      </c>
      <c r="G59" s="43">
        <f t="shared" si="1"/>
        <v>0</v>
      </c>
    </row>
    <row r="60" spans="1:7" x14ac:dyDescent="0.25">
      <c r="A60" s="6" t="s">
        <v>20</v>
      </c>
      <c r="B60" t="str">
        <f>Element!N8</f>
        <v>REP SOLAR</v>
      </c>
      <c r="C60" t="s">
        <v>59</v>
      </c>
      <c r="D60" s="2" t="s">
        <v>14</v>
      </c>
      <c r="E60" s="2">
        <f>Element!N26</f>
        <v>0</v>
      </c>
      <c r="F60" s="7">
        <v>430</v>
      </c>
      <c r="G60" s="43">
        <f t="shared" si="1"/>
        <v>0</v>
      </c>
    </row>
    <row r="61" spans="1:7" x14ac:dyDescent="0.25">
      <c r="A61" s="6" t="s">
        <v>20</v>
      </c>
      <c r="B61" t="str">
        <f>Element!O8</f>
        <v>STO.2T240+</v>
      </c>
      <c r="C61" t="s">
        <v>60</v>
      </c>
      <c r="D61" s="2" t="s">
        <v>14</v>
      </c>
      <c r="E61" s="2">
        <f>Element!O26</f>
        <v>0</v>
      </c>
      <c r="F61" s="7">
        <v>165</v>
      </c>
      <c r="G61" s="43">
        <f t="shared" si="1"/>
        <v>0</v>
      </c>
    </row>
    <row r="62" spans="1:7" x14ac:dyDescent="0.25">
      <c r="A62" s="6" t="s">
        <v>20</v>
      </c>
      <c r="B62" t="str">
        <f>Element!P8</f>
        <v>STO.240+</v>
      </c>
      <c r="C62" t="s">
        <v>61</v>
      </c>
      <c r="D62" s="2" t="s">
        <v>14</v>
      </c>
      <c r="E62" s="2">
        <f>Element!Q26</f>
        <v>0</v>
      </c>
      <c r="F62" s="7">
        <v>165</v>
      </c>
      <c r="G62" s="43">
        <f t="shared" si="1"/>
        <v>0</v>
      </c>
    </row>
    <row r="63" spans="1:7" x14ac:dyDescent="0.25">
      <c r="A63" s="6" t="s">
        <v>20</v>
      </c>
      <c r="B63" t="str">
        <f>Element!Q8</f>
        <v>4 STOREL+8T</v>
      </c>
      <c r="C63" t="s">
        <v>62</v>
      </c>
      <c r="D63" s="2" t="s">
        <v>14</v>
      </c>
      <c r="E63" s="2">
        <f>Element!Q26</f>
        <v>0</v>
      </c>
      <c r="F63" s="7">
        <v>550</v>
      </c>
      <c r="G63" s="43">
        <f t="shared" si="1"/>
        <v>0</v>
      </c>
    </row>
    <row r="64" spans="1:7" x14ac:dyDescent="0.25">
      <c r="A64" s="6" t="s">
        <v>20</v>
      </c>
      <c r="B64" t="str">
        <f>Element!R8</f>
        <v>2X4REL.4.T.240</v>
      </c>
      <c r="C64" t="s">
        <v>63</v>
      </c>
      <c r="D64" s="2" t="s">
        <v>14</v>
      </c>
      <c r="E64" s="2">
        <f>Element!R26</f>
        <v>0</v>
      </c>
      <c r="F64" s="7">
        <v>410</v>
      </c>
      <c r="G64" s="43">
        <f t="shared" si="1"/>
        <v>0</v>
      </c>
    </row>
    <row r="65" spans="1:7" x14ac:dyDescent="0.25">
      <c r="A65" s="6" t="s">
        <v>20</v>
      </c>
      <c r="B65" t="str">
        <f>Element!S8</f>
        <v>3x2REL.3T</v>
      </c>
      <c r="C65" t="s">
        <v>64</v>
      </c>
      <c r="D65" s="2" t="s">
        <v>14</v>
      </c>
      <c r="E65" s="2">
        <f>Element!T26</f>
        <v>0</v>
      </c>
      <c r="F65" s="7">
        <v>440</v>
      </c>
      <c r="G65" s="43">
        <f t="shared" si="1"/>
        <v>0</v>
      </c>
    </row>
    <row r="66" spans="1:7" x14ac:dyDescent="0.25">
      <c r="A66" s="6" t="s">
        <v>20</v>
      </c>
      <c r="B66" t="str">
        <f>Element!T8</f>
        <v>8.REL.240</v>
      </c>
      <c r="C66" t="s">
        <v>65</v>
      </c>
      <c r="D66" s="2" t="s">
        <v>14</v>
      </c>
      <c r="E66" s="2">
        <f>Element!S26</f>
        <v>0</v>
      </c>
      <c r="F66" s="7">
        <v>340</v>
      </c>
      <c r="G66" s="43">
        <f t="shared" si="1"/>
        <v>0</v>
      </c>
    </row>
    <row r="67" spans="1:7" ht="5.0999999999999996" customHeight="1" x14ac:dyDescent="0.25">
      <c r="F67" s="7"/>
    </row>
    <row r="68" spans="1:7" ht="18.75" x14ac:dyDescent="0.3">
      <c r="A68" s="9" t="str">
        <f>Sensors!C7</f>
        <v>LIGA.AIR / Sensors</v>
      </c>
      <c r="F68" s="7"/>
    </row>
    <row r="69" spans="1:7" x14ac:dyDescent="0.25">
      <c r="A69" s="6" t="s">
        <v>20</v>
      </c>
      <c r="B69" t="str">
        <f>Sensors!C9</f>
        <v>SP.W</v>
      </c>
      <c r="C69" t="s">
        <v>66</v>
      </c>
      <c r="D69" s="2" t="s">
        <v>14</v>
      </c>
      <c r="E69" s="2">
        <f>Sensors!C27</f>
        <v>0</v>
      </c>
      <c r="F69" s="7">
        <v>154</v>
      </c>
      <c r="G69" s="43">
        <f t="shared" ref="G69:G101" si="2">E69*F69</f>
        <v>0</v>
      </c>
    </row>
    <row r="70" spans="1:7" x14ac:dyDescent="0.25">
      <c r="A70" s="6" t="s">
        <v>20</v>
      </c>
      <c r="B70" t="str">
        <f>Sensors!F9</f>
        <v>SP.BAT.W</v>
      </c>
      <c r="C70" t="s">
        <v>67</v>
      </c>
      <c r="D70" s="2" t="s">
        <v>14</v>
      </c>
      <c r="E70" s="2">
        <f>Sensors!F27</f>
        <v>0</v>
      </c>
      <c r="F70" s="7">
        <v>165</v>
      </c>
      <c r="G70" s="43">
        <f t="shared" si="2"/>
        <v>0</v>
      </c>
    </row>
    <row r="71" spans="1:7" x14ac:dyDescent="0.25">
      <c r="A71" s="6" t="s">
        <v>68</v>
      </c>
      <c r="B71" t="s">
        <v>69</v>
      </c>
      <c r="C71" t="s">
        <v>70</v>
      </c>
      <c r="D71" s="2" t="s">
        <v>14</v>
      </c>
      <c r="E71" s="56"/>
      <c r="F71" s="7">
        <v>32</v>
      </c>
      <c r="G71" s="43">
        <f t="shared" si="2"/>
        <v>0</v>
      </c>
    </row>
    <row r="72" spans="1:7" x14ac:dyDescent="0.25">
      <c r="A72" s="6" t="s">
        <v>68</v>
      </c>
      <c r="B72" t="s">
        <v>71</v>
      </c>
      <c r="C72" t="s">
        <v>72</v>
      </c>
      <c r="D72" s="2" t="s">
        <v>14</v>
      </c>
      <c r="E72" s="56"/>
      <c r="F72" s="7">
        <v>28</v>
      </c>
      <c r="G72" s="43">
        <f t="shared" si="2"/>
        <v>0</v>
      </c>
    </row>
    <row r="73" spans="1:7" x14ac:dyDescent="0.25">
      <c r="A73" s="6" t="s">
        <v>20</v>
      </c>
      <c r="B73" t="str">
        <f>Sensors!D9</f>
        <v>SP.G</v>
      </c>
      <c r="C73" t="s">
        <v>73</v>
      </c>
      <c r="D73" s="2" t="s">
        <v>14</v>
      </c>
      <c r="E73" s="2">
        <f>Sensors!D27</f>
        <v>0</v>
      </c>
      <c r="F73" s="7">
        <v>154</v>
      </c>
      <c r="G73" s="43">
        <f t="shared" si="2"/>
        <v>0</v>
      </c>
    </row>
    <row r="74" spans="1:7" x14ac:dyDescent="0.25">
      <c r="A74" s="6" t="s">
        <v>20</v>
      </c>
      <c r="B74" t="str">
        <f>Sensors!G9</f>
        <v>SP.BAT.G</v>
      </c>
      <c r="C74" t="s">
        <v>74</v>
      </c>
      <c r="D74" s="2" t="s">
        <v>14</v>
      </c>
      <c r="E74" s="2">
        <f>Sensors!G27</f>
        <v>0</v>
      </c>
      <c r="F74" s="7">
        <v>165</v>
      </c>
      <c r="G74" s="43">
        <f t="shared" si="2"/>
        <v>0</v>
      </c>
    </row>
    <row r="75" spans="1:7" x14ac:dyDescent="0.25">
      <c r="A75" s="6" t="s">
        <v>68</v>
      </c>
      <c r="B75" t="s">
        <v>75</v>
      </c>
      <c r="C75" t="s">
        <v>76</v>
      </c>
      <c r="D75" s="2" t="s">
        <v>14</v>
      </c>
      <c r="E75" s="56"/>
      <c r="F75" s="7">
        <v>36</v>
      </c>
      <c r="G75" s="43">
        <f t="shared" si="2"/>
        <v>0</v>
      </c>
    </row>
    <row r="76" spans="1:7" x14ac:dyDescent="0.25">
      <c r="A76" s="6" t="s">
        <v>68</v>
      </c>
      <c r="B76" t="s">
        <v>77</v>
      </c>
      <c r="C76" t="s">
        <v>78</v>
      </c>
      <c r="D76" s="2" t="s">
        <v>14</v>
      </c>
      <c r="E76" s="56"/>
      <c r="F76" s="7">
        <v>28</v>
      </c>
      <c r="G76" s="43">
        <f t="shared" si="2"/>
        <v>0</v>
      </c>
    </row>
    <row r="77" spans="1:7" x14ac:dyDescent="0.25">
      <c r="A77" s="6" t="s">
        <v>20</v>
      </c>
      <c r="B77" t="str">
        <f>Sensors!E9</f>
        <v>SP.S</v>
      </c>
      <c r="C77" t="s">
        <v>79</v>
      </c>
      <c r="D77" s="2" t="s">
        <v>14</v>
      </c>
      <c r="E77" s="2">
        <f>Sensors!E27</f>
        <v>0</v>
      </c>
      <c r="F77" s="7">
        <v>154</v>
      </c>
      <c r="G77" s="43">
        <f t="shared" si="2"/>
        <v>0</v>
      </c>
    </row>
    <row r="78" spans="1:7" x14ac:dyDescent="0.25">
      <c r="A78" s="6" t="s">
        <v>20</v>
      </c>
      <c r="B78" t="str">
        <f>Sensors!H9</f>
        <v>SP.BAT.S</v>
      </c>
      <c r="C78" t="s">
        <v>80</v>
      </c>
      <c r="D78" s="2" t="s">
        <v>14</v>
      </c>
      <c r="E78" s="2">
        <f>Sensors!H27</f>
        <v>0</v>
      </c>
      <c r="F78" s="7">
        <v>165</v>
      </c>
      <c r="G78" s="43">
        <f t="shared" si="2"/>
        <v>0</v>
      </c>
    </row>
    <row r="79" spans="1:7" x14ac:dyDescent="0.25">
      <c r="A79" s="6" t="s">
        <v>68</v>
      </c>
      <c r="B79" t="s">
        <v>81</v>
      </c>
      <c r="C79" t="s">
        <v>82</v>
      </c>
      <c r="D79" s="2" t="s">
        <v>14</v>
      </c>
      <c r="E79" s="56"/>
      <c r="F79" s="7">
        <v>28</v>
      </c>
      <c r="G79" s="43">
        <f t="shared" si="2"/>
        <v>0</v>
      </c>
    </row>
    <row r="80" spans="1:7" x14ac:dyDescent="0.25">
      <c r="A80" s="6" t="s">
        <v>68</v>
      </c>
      <c r="B80" t="s">
        <v>83</v>
      </c>
      <c r="C80" t="s">
        <v>84</v>
      </c>
      <c r="D80" s="2" t="s">
        <v>14</v>
      </c>
      <c r="E80" s="56"/>
      <c r="F80" s="7">
        <v>36</v>
      </c>
      <c r="G80" s="43">
        <f t="shared" si="2"/>
        <v>0</v>
      </c>
    </row>
    <row r="81" spans="1:7" x14ac:dyDescent="0.25">
      <c r="A81" s="6" t="s">
        <v>20</v>
      </c>
      <c r="B81" t="str">
        <f>Sensors!I9</f>
        <v>SP.CUBE.W</v>
      </c>
      <c r="C81" t="s">
        <v>85</v>
      </c>
      <c r="D81" s="2" t="s">
        <v>14</v>
      </c>
      <c r="E81" s="2">
        <f>Sensors!I27</f>
        <v>0</v>
      </c>
      <c r="F81" s="7">
        <v>190</v>
      </c>
      <c r="G81" s="43">
        <f t="shared" si="2"/>
        <v>0</v>
      </c>
    </row>
    <row r="82" spans="1:7" x14ac:dyDescent="0.25">
      <c r="A82" s="6" t="s">
        <v>20</v>
      </c>
      <c r="B82" t="str">
        <f>Sensors!J9</f>
        <v>SP.CUBE.S</v>
      </c>
      <c r="C82" t="s">
        <v>86</v>
      </c>
      <c r="D82" s="2" t="s">
        <v>14</v>
      </c>
      <c r="E82" s="2">
        <f>Sensors!J27</f>
        <v>0</v>
      </c>
      <c r="F82" s="7">
        <v>190</v>
      </c>
      <c r="G82" s="43">
        <f t="shared" si="2"/>
        <v>0</v>
      </c>
    </row>
    <row r="83" spans="1:7" x14ac:dyDescent="0.25">
      <c r="A83" s="6" t="s">
        <v>20</v>
      </c>
      <c r="B83" t="str">
        <f>Sensors!K9</f>
        <v>SP.CUBE.AE</v>
      </c>
      <c r="C83" t="s">
        <v>87</v>
      </c>
      <c r="D83" s="2" t="s">
        <v>14</v>
      </c>
      <c r="E83" s="2">
        <f>Sensors!K27</f>
        <v>0</v>
      </c>
      <c r="F83" s="7">
        <v>200</v>
      </c>
      <c r="G83" s="43">
        <f t="shared" si="2"/>
        <v>0</v>
      </c>
    </row>
    <row r="84" spans="1:7" x14ac:dyDescent="0.25">
      <c r="A84" s="6" t="s">
        <v>20</v>
      </c>
      <c r="B84" t="str">
        <f>Sensors!L9</f>
        <v>CUBE.USB.W</v>
      </c>
      <c r="C84" t="s">
        <v>88</v>
      </c>
      <c r="D84" s="2" t="s">
        <v>14</v>
      </c>
      <c r="E84" s="2">
        <f>Sensors!L27</f>
        <v>0</v>
      </c>
      <c r="F84" s="7">
        <v>180</v>
      </c>
      <c r="G84" s="43">
        <f t="shared" si="2"/>
        <v>0</v>
      </c>
    </row>
    <row r="85" spans="1:7" x14ac:dyDescent="0.25">
      <c r="A85" s="6" t="s">
        <v>20</v>
      </c>
      <c r="B85" t="str">
        <f>Sensors!M9</f>
        <v>CUBE.USB.S</v>
      </c>
      <c r="C85" t="s">
        <v>89</v>
      </c>
      <c r="D85" s="2" t="s">
        <v>14</v>
      </c>
      <c r="E85" s="2">
        <f>Sensors!M27</f>
        <v>0</v>
      </c>
      <c r="F85" s="7">
        <v>180</v>
      </c>
      <c r="G85" s="43">
        <f t="shared" si="2"/>
        <v>0</v>
      </c>
    </row>
    <row r="86" spans="1:7" x14ac:dyDescent="0.25">
      <c r="A86" s="6" t="s">
        <v>20</v>
      </c>
      <c r="B86" t="str">
        <f>Sensors!N9</f>
        <v>CUBE.USB.AE</v>
      </c>
      <c r="C86" t="s">
        <v>90</v>
      </c>
      <c r="D86" s="2" t="s">
        <v>14</v>
      </c>
      <c r="E86" s="2">
        <f>Sensors!N27</f>
        <v>0</v>
      </c>
      <c r="F86" s="7">
        <v>190</v>
      </c>
      <c r="G86" s="43">
        <f t="shared" si="2"/>
        <v>0</v>
      </c>
    </row>
    <row r="87" spans="1:7" x14ac:dyDescent="0.25">
      <c r="A87" s="6" t="str">
        <f>A86</f>
        <v>LIGA.AIR.</v>
      </c>
      <c r="B87" t="str">
        <f>Sensors!O9</f>
        <v>PS.USB.S</v>
      </c>
      <c r="C87" t="s">
        <v>91</v>
      </c>
      <c r="D87" s="2" t="s">
        <v>14</v>
      </c>
      <c r="E87" s="2">
        <f>Sensors!O27</f>
        <v>0</v>
      </c>
      <c r="F87" s="7">
        <v>24</v>
      </c>
      <c r="G87" s="43">
        <f t="shared" si="2"/>
        <v>0</v>
      </c>
    </row>
    <row r="88" spans="1:7" x14ac:dyDescent="0.25">
      <c r="A88" s="6" t="s">
        <v>20</v>
      </c>
      <c r="B88" t="str">
        <f>Sensors!P9</f>
        <v>SP.CUBE.H.E</v>
      </c>
      <c r="C88" t="s">
        <v>92</v>
      </c>
      <c r="D88" s="2" t="s">
        <v>14</v>
      </c>
      <c r="E88" s="2">
        <f>Sensors!P27</f>
        <v>0</v>
      </c>
      <c r="F88" s="7">
        <v>260</v>
      </c>
      <c r="G88" s="43">
        <f t="shared" si="2"/>
        <v>0</v>
      </c>
    </row>
    <row r="89" spans="1:7" x14ac:dyDescent="0.25">
      <c r="A89" s="6" t="s">
        <v>20</v>
      </c>
      <c r="B89" t="str">
        <f>Sensors!Q9</f>
        <v>SP.CUBE.H.N</v>
      </c>
      <c r="C89" t="s">
        <v>93</v>
      </c>
      <c r="D89" s="2" t="s">
        <v>14</v>
      </c>
      <c r="E89" s="2">
        <f>Sensors!Q27</f>
        <v>0</v>
      </c>
      <c r="F89" s="7">
        <v>260</v>
      </c>
      <c r="G89" s="43">
        <f t="shared" si="2"/>
        <v>0</v>
      </c>
    </row>
    <row r="90" spans="1:7" x14ac:dyDescent="0.25">
      <c r="A90" s="6" t="s">
        <v>20</v>
      </c>
      <c r="B90" t="str">
        <f>Sensors!R9</f>
        <v>SP.ADA.W</v>
      </c>
      <c r="C90" t="s">
        <v>94</v>
      </c>
      <c r="D90" s="2" t="s">
        <v>14</v>
      </c>
      <c r="E90" s="2">
        <f>Sensors!R27</f>
        <v>0</v>
      </c>
      <c r="F90" s="7">
        <v>190</v>
      </c>
      <c r="G90" s="43">
        <f t="shared" si="2"/>
        <v>0</v>
      </c>
    </row>
    <row r="91" spans="1:7" x14ac:dyDescent="0.25">
      <c r="A91" s="6" t="s">
        <v>20</v>
      </c>
      <c r="B91" t="str">
        <f>Sensors!S9</f>
        <v>SP.ADA.G</v>
      </c>
      <c r="C91" t="s">
        <v>95</v>
      </c>
      <c r="D91" s="2" t="s">
        <v>14</v>
      </c>
      <c r="E91" s="2">
        <f>Sensors!S27</f>
        <v>0</v>
      </c>
      <c r="F91" s="7">
        <v>190</v>
      </c>
      <c r="G91" s="43">
        <f t="shared" si="2"/>
        <v>0</v>
      </c>
    </row>
    <row r="92" spans="1:7" x14ac:dyDescent="0.25">
      <c r="A92" s="6" t="s">
        <v>20</v>
      </c>
      <c r="B92" t="str">
        <f>Sensors!T9</f>
        <v>SP.ADA.S</v>
      </c>
      <c r="C92" t="s">
        <v>96</v>
      </c>
      <c r="D92" s="2" t="s">
        <v>14</v>
      </c>
      <c r="E92" s="2">
        <f>Sensors!T27</f>
        <v>0</v>
      </c>
      <c r="F92" s="7">
        <v>190</v>
      </c>
      <c r="G92" s="43">
        <f t="shared" si="2"/>
        <v>0</v>
      </c>
    </row>
    <row r="93" spans="1:7" x14ac:dyDescent="0.25">
      <c r="A93" s="6" t="s">
        <v>20</v>
      </c>
      <c r="B93" t="str">
        <f>Sensors!U9</f>
        <v>SP.360.W+</v>
      </c>
      <c r="C93" t="s">
        <v>420</v>
      </c>
      <c r="D93" s="2" t="s">
        <v>14</v>
      </c>
      <c r="E93" s="2">
        <f>Sensors!U27</f>
        <v>0</v>
      </c>
      <c r="F93" s="7">
        <v>240</v>
      </c>
      <c r="G93" s="43">
        <f t="shared" si="2"/>
        <v>0</v>
      </c>
    </row>
    <row r="94" spans="1:7" x14ac:dyDescent="0.25">
      <c r="A94" s="6" t="s">
        <v>20</v>
      </c>
      <c r="B94" t="str">
        <f>Sensors!V9</f>
        <v>SP.360.G+</v>
      </c>
      <c r="C94" t="s">
        <v>421</v>
      </c>
      <c r="D94" s="2" t="s">
        <v>14</v>
      </c>
      <c r="E94" s="2">
        <f>Sensors!V27</f>
        <v>0</v>
      </c>
      <c r="F94" s="7">
        <v>240</v>
      </c>
      <c r="G94" s="43">
        <f t="shared" si="2"/>
        <v>0</v>
      </c>
    </row>
    <row r="95" spans="1:7" x14ac:dyDescent="0.25">
      <c r="A95" s="6" t="s">
        <v>20</v>
      </c>
      <c r="B95" t="str">
        <f>Sensors!W9</f>
        <v>SP.360.S+</v>
      </c>
      <c r="C95" t="s">
        <v>422</v>
      </c>
      <c r="D95" s="2" t="s">
        <v>14</v>
      </c>
      <c r="E95" s="2">
        <f>Sensors!W27</f>
        <v>0</v>
      </c>
      <c r="F95" s="7">
        <v>240</v>
      </c>
      <c r="G95" s="43">
        <f t="shared" si="2"/>
        <v>0</v>
      </c>
    </row>
    <row r="96" spans="1:7" x14ac:dyDescent="0.25">
      <c r="A96" s="6" t="s">
        <v>20</v>
      </c>
      <c r="B96" t="s">
        <v>423</v>
      </c>
      <c r="C96" t="s">
        <v>424</v>
      </c>
      <c r="D96" s="2" t="s">
        <v>14</v>
      </c>
      <c r="E96" s="56"/>
      <c r="F96" s="7">
        <v>50</v>
      </c>
      <c r="G96" s="43">
        <f t="shared" si="2"/>
        <v>0</v>
      </c>
    </row>
    <row r="97" spans="1:7" x14ac:dyDescent="0.25">
      <c r="A97" s="6" t="s">
        <v>20</v>
      </c>
      <c r="B97" t="s">
        <v>425</v>
      </c>
      <c r="C97" t="s">
        <v>426</v>
      </c>
      <c r="D97" s="2" t="s">
        <v>14</v>
      </c>
      <c r="E97" s="56"/>
      <c r="F97" s="7">
        <v>50</v>
      </c>
      <c r="G97" s="43">
        <f t="shared" si="2"/>
        <v>0</v>
      </c>
    </row>
    <row r="98" spans="1:7" x14ac:dyDescent="0.25">
      <c r="A98" s="6" t="s">
        <v>20</v>
      </c>
      <c r="B98" t="str">
        <f>Sensors!X9</f>
        <v>SP48.STU.W+</v>
      </c>
      <c r="C98" t="s">
        <v>427</v>
      </c>
      <c r="D98" s="2" t="s">
        <v>14</v>
      </c>
      <c r="E98" s="2">
        <f>Sensors!X27</f>
        <v>0</v>
      </c>
      <c r="F98" s="7">
        <v>200</v>
      </c>
      <c r="G98" s="43">
        <f t="shared" si="2"/>
        <v>0</v>
      </c>
    </row>
    <row r="99" spans="1:7" x14ac:dyDescent="0.25">
      <c r="A99" s="6" t="s">
        <v>20</v>
      </c>
      <c r="B99" t="str">
        <f>Sensors!Y9</f>
        <v>SP48.STU.S+</v>
      </c>
      <c r="C99" t="s">
        <v>428</v>
      </c>
      <c r="D99" s="2" t="s">
        <v>14</v>
      </c>
      <c r="E99" s="2">
        <f>Sensors!Y27</f>
        <v>0</v>
      </c>
      <c r="F99" s="7">
        <v>200</v>
      </c>
      <c r="G99" s="43">
        <f t="shared" si="2"/>
        <v>0</v>
      </c>
    </row>
    <row r="100" spans="1:7" x14ac:dyDescent="0.25">
      <c r="A100" s="6" t="s">
        <v>20</v>
      </c>
      <c r="B100" t="str">
        <f>Sensors!Z9</f>
        <v>SP48.BUS.W+</v>
      </c>
      <c r="C100" t="s">
        <v>429</v>
      </c>
      <c r="D100" s="2" t="s">
        <v>14</v>
      </c>
      <c r="E100" s="2">
        <f>Sensors!Z27</f>
        <v>0</v>
      </c>
      <c r="F100" s="7">
        <v>200</v>
      </c>
      <c r="G100" s="43">
        <f t="shared" si="2"/>
        <v>0</v>
      </c>
    </row>
    <row r="101" spans="1:7" x14ac:dyDescent="0.25">
      <c r="A101" s="6" t="s">
        <v>20</v>
      </c>
      <c r="B101" t="str">
        <f>Sensors!AA9</f>
        <v>SP48.BUS.S+</v>
      </c>
      <c r="C101" t="s">
        <v>430</v>
      </c>
      <c r="D101" s="2" t="s">
        <v>14</v>
      </c>
      <c r="E101" s="2">
        <f>Sensors!AA27</f>
        <v>0</v>
      </c>
      <c r="F101" s="7">
        <v>200</v>
      </c>
      <c r="G101" s="43">
        <f t="shared" si="2"/>
        <v>0</v>
      </c>
    </row>
    <row r="102" spans="1:7" ht="5.0999999999999996" customHeight="1" x14ac:dyDescent="0.25">
      <c r="A102" s="1"/>
      <c r="F102" s="7"/>
      <c r="G102" s="14" t="s">
        <v>0</v>
      </c>
    </row>
    <row r="103" spans="1:7" ht="18.75" x14ac:dyDescent="0.3">
      <c r="A103" s="9" t="str">
        <f>'Switch modules'!C6</f>
        <v>LIGA.AIR / Switch modules</v>
      </c>
      <c r="F103" s="7"/>
    </row>
    <row r="104" spans="1:7" x14ac:dyDescent="0.25">
      <c r="A104" s="6" t="s">
        <v>20</v>
      </c>
      <c r="B104" t="str">
        <f>'Switch modules'!C8</f>
        <v>TAST4.240+</v>
      </c>
      <c r="C104" t="s">
        <v>97</v>
      </c>
      <c r="D104" s="2" t="s">
        <v>14</v>
      </c>
      <c r="E104" s="2">
        <f>'Switch modules'!C26</f>
        <v>0</v>
      </c>
      <c r="F104" s="14">
        <v>148</v>
      </c>
      <c r="G104" s="43">
        <f t="shared" ref="G104:G124" si="3">E104*F104</f>
        <v>0</v>
      </c>
    </row>
    <row r="105" spans="1:7" x14ac:dyDescent="0.25">
      <c r="A105" s="6" t="s">
        <v>20</v>
      </c>
      <c r="B105" t="str">
        <f>'Switch modules'!D8</f>
        <v>TAST8.240+</v>
      </c>
      <c r="C105" t="s">
        <v>98</v>
      </c>
      <c r="D105" s="2" t="s">
        <v>14</v>
      </c>
      <c r="E105" s="2">
        <f>'Switch modules'!D26</f>
        <v>0</v>
      </c>
      <c r="F105" s="14">
        <v>190</v>
      </c>
      <c r="G105" s="43">
        <f t="shared" si="3"/>
        <v>0</v>
      </c>
    </row>
    <row r="106" spans="1:7" x14ac:dyDescent="0.25">
      <c r="A106" s="6" t="s">
        <v>20</v>
      </c>
      <c r="B106" t="str">
        <f>'Switch modules'!E8</f>
        <v>8T.BATT</v>
      </c>
      <c r="C106" t="s">
        <v>99</v>
      </c>
      <c r="D106" s="2" t="s">
        <v>14</v>
      </c>
      <c r="E106" s="2">
        <f>'Switch modules'!E26</f>
        <v>0</v>
      </c>
      <c r="F106" s="14">
        <v>190</v>
      </c>
      <c r="G106" s="43">
        <f t="shared" si="3"/>
        <v>0</v>
      </c>
    </row>
    <row r="107" spans="1:7" x14ac:dyDescent="0.25">
      <c r="A107" s="6" t="s">
        <v>20</v>
      </c>
      <c r="B107" t="str">
        <f>'Switch modules'!F8</f>
        <v>OD.T2.240</v>
      </c>
      <c r="C107" t="s">
        <v>100</v>
      </c>
      <c r="D107" s="2" t="s">
        <v>14</v>
      </c>
      <c r="E107" s="2">
        <f>'Switch modules'!F26</f>
        <v>0</v>
      </c>
      <c r="F107" s="14">
        <v>200</v>
      </c>
      <c r="G107" s="43">
        <f t="shared" si="3"/>
        <v>0</v>
      </c>
    </row>
    <row r="108" spans="1:7" x14ac:dyDescent="0.25">
      <c r="A108" s="6" t="s">
        <v>20</v>
      </c>
      <c r="B108" t="str">
        <f>'Switch modules'!G8</f>
        <v>SM.BAT.W</v>
      </c>
      <c r="C108" t="s">
        <v>101</v>
      </c>
      <c r="D108" s="2" t="s">
        <v>14</v>
      </c>
      <c r="E108" s="2">
        <f>'Switch modules'!G26</f>
        <v>0</v>
      </c>
      <c r="F108" s="14">
        <v>125</v>
      </c>
      <c r="G108" s="43">
        <f t="shared" si="3"/>
        <v>0</v>
      </c>
    </row>
    <row r="109" spans="1:7" x14ac:dyDescent="0.25">
      <c r="A109" s="6" t="s">
        <v>20</v>
      </c>
      <c r="B109" t="str">
        <f>'Switch modules'!H8</f>
        <v>SM.BAT.S</v>
      </c>
      <c r="C109" t="s">
        <v>102</v>
      </c>
      <c r="D109" s="2" t="s">
        <v>14</v>
      </c>
      <c r="E109" s="2">
        <f>'Switch modules'!I26</f>
        <v>0</v>
      </c>
      <c r="F109" s="14">
        <v>125</v>
      </c>
      <c r="G109" s="43">
        <f t="shared" si="3"/>
        <v>0</v>
      </c>
    </row>
    <row r="110" spans="1:7" x14ac:dyDescent="0.25">
      <c r="A110" s="6" t="s">
        <v>20</v>
      </c>
      <c r="B110" t="str">
        <f>'Switch modules'!I8</f>
        <v>SV.BAT.W</v>
      </c>
      <c r="C110" t="s">
        <v>103</v>
      </c>
      <c r="D110" s="2" t="s">
        <v>14</v>
      </c>
      <c r="E110" s="2">
        <f>'Switch modules'!J26</f>
        <v>0</v>
      </c>
      <c r="F110" s="14">
        <v>125</v>
      </c>
      <c r="G110" s="43">
        <f t="shared" si="3"/>
        <v>0</v>
      </c>
    </row>
    <row r="111" spans="1:7" x14ac:dyDescent="0.25">
      <c r="A111" s="6" t="s">
        <v>20</v>
      </c>
      <c r="B111" t="str">
        <f>'Switch modules'!J8</f>
        <v>SV.BAT.S</v>
      </c>
      <c r="C111" t="s">
        <v>104</v>
      </c>
      <c r="D111" s="2" t="s">
        <v>14</v>
      </c>
      <c r="E111" s="2">
        <f>'Switch modules'!J26</f>
        <v>0</v>
      </c>
      <c r="F111" s="14">
        <v>125</v>
      </c>
      <c r="G111" s="43">
        <f t="shared" si="3"/>
        <v>0</v>
      </c>
    </row>
    <row r="112" spans="1:7" x14ac:dyDescent="0.25">
      <c r="A112" s="6" t="s">
        <v>20</v>
      </c>
      <c r="B112" t="str">
        <f>'Switch modules'!K8</f>
        <v>TOUCH.60</v>
      </c>
      <c r="C112" t="s">
        <v>105</v>
      </c>
      <c r="D112" s="2" t="s">
        <v>14</v>
      </c>
      <c r="E112" s="2">
        <f>'Switch modules'!K26</f>
        <v>0</v>
      </c>
      <c r="F112" s="14">
        <v>320</v>
      </c>
      <c r="G112" s="43">
        <f t="shared" si="3"/>
        <v>0</v>
      </c>
    </row>
    <row r="113" spans="1:7" x14ac:dyDescent="0.25">
      <c r="A113" s="6" t="s">
        <v>20</v>
      </c>
      <c r="B113" t="str">
        <f>'Switch modules'!L8</f>
        <v>TOUCH.55</v>
      </c>
      <c r="C113" t="s">
        <v>106</v>
      </c>
      <c r="D113" s="2" t="s">
        <v>14</v>
      </c>
      <c r="E113" s="2">
        <f>'Switch modules'!L26</f>
        <v>0</v>
      </c>
      <c r="F113" s="14">
        <v>320</v>
      </c>
      <c r="G113" s="43">
        <f t="shared" si="3"/>
        <v>0</v>
      </c>
    </row>
    <row r="114" spans="1:7" x14ac:dyDescent="0.25">
      <c r="A114" s="6" t="s">
        <v>20</v>
      </c>
      <c r="B114" s="6">
        <f>'Switch modules'!M8</f>
        <v>374740000</v>
      </c>
      <c r="C114" s="35" t="s">
        <v>107</v>
      </c>
      <c r="D114" s="2" t="s">
        <v>14</v>
      </c>
      <c r="E114" s="2">
        <f>'Switch modules'!M26</f>
        <v>0</v>
      </c>
      <c r="F114" s="14">
        <v>140</v>
      </c>
      <c r="G114" s="43">
        <f t="shared" si="3"/>
        <v>0</v>
      </c>
    </row>
    <row r="115" spans="1:7" x14ac:dyDescent="0.25">
      <c r="A115" s="6" t="s">
        <v>20</v>
      </c>
      <c r="B115" s="6">
        <f>'Switch modules'!N8</f>
        <v>374750000</v>
      </c>
      <c r="C115" s="35" t="s">
        <v>108</v>
      </c>
      <c r="D115" s="2" t="s">
        <v>14</v>
      </c>
      <c r="E115" s="2">
        <f>'Switch modules'!N26</f>
        <v>0</v>
      </c>
      <c r="F115" s="14">
        <v>150</v>
      </c>
      <c r="G115" s="43">
        <f t="shared" si="3"/>
        <v>0</v>
      </c>
    </row>
    <row r="116" spans="1:7" x14ac:dyDescent="0.25">
      <c r="A116" s="6" t="s">
        <v>20</v>
      </c>
      <c r="B116" t="str">
        <f>'Switch modules'!O8</f>
        <v>FERB.S</v>
      </c>
      <c r="C116" t="s">
        <v>109</v>
      </c>
      <c r="D116" s="2" t="s">
        <v>14</v>
      </c>
      <c r="E116" s="2">
        <f>'Switch modules'!O26</f>
        <v>0</v>
      </c>
      <c r="F116" s="14">
        <v>150</v>
      </c>
      <c r="G116" s="43">
        <f t="shared" si="3"/>
        <v>0</v>
      </c>
    </row>
    <row r="117" spans="1:7" x14ac:dyDescent="0.25">
      <c r="A117" s="6" t="s">
        <v>20</v>
      </c>
      <c r="B117" t="str">
        <f>'Switch modules'!P8</f>
        <v>2T+</v>
      </c>
      <c r="C117" t="s">
        <v>431</v>
      </c>
      <c r="D117" s="2" t="s">
        <v>14</v>
      </c>
      <c r="E117" s="2">
        <f>'Switch modules'!P26</f>
        <v>0</v>
      </c>
      <c r="F117" s="14">
        <v>170</v>
      </c>
      <c r="G117" s="43">
        <f t="shared" si="3"/>
        <v>0</v>
      </c>
    </row>
    <row r="118" spans="1:7" x14ac:dyDescent="0.25">
      <c r="A118" s="6" t="s">
        <v>20</v>
      </c>
      <c r="B118" t="str">
        <f>'Switch modules'!Q8</f>
        <v>BAT.TAST.W</v>
      </c>
      <c r="C118" t="s">
        <v>110</v>
      </c>
      <c r="D118" s="2" t="s">
        <v>14</v>
      </c>
      <c r="E118" s="2">
        <f>'Switch modules'!Q26</f>
        <v>0</v>
      </c>
      <c r="F118" s="14">
        <v>190</v>
      </c>
      <c r="G118" s="43">
        <f t="shared" si="3"/>
        <v>0</v>
      </c>
    </row>
    <row r="119" spans="1:7" x14ac:dyDescent="0.25">
      <c r="A119" s="6" t="s">
        <v>20</v>
      </c>
      <c r="B119" t="str">
        <f>'Switch modules'!$R$8</f>
        <v>BAT.TAST.S</v>
      </c>
      <c r="C119" t="s">
        <v>111</v>
      </c>
      <c r="D119" s="2" t="s">
        <v>14</v>
      </c>
      <c r="E119" s="2">
        <f>'Switch modules'!R26</f>
        <v>0</v>
      </c>
      <c r="F119" s="14">
        <v>190</v>
      </c>
      <c r="G119" s="43">
        <f t="shared" si="3"/>
        <v>0</v>
      </c>
    </row>
    <row r="120" spans="1:7" x14ac:dyDescent="0.25">
      <c r="A120" s="6" t="s">
        <v>20</v>
      </c>
      <c r="B120" t="str">
        <f>'Switch modules'!S8</f>
        <v>4T.RUND.S+</v>
      </c>
      <c r="C120" t="s">
        <v>432</v>
      </c>
      <c r="D120" s="2" t="s">
        <v>14</v>
      </c>
      <c r="E120" s="2">
        <f>'Switch modules'!S26</f>
        <v>0</v>
      </c>
      <c r="F120" s="14">
        <v>275</v>
      </c>
      <c r="G120" s="43">
        <f t="shared" si="3"/>
        <v>0</v>
      </c>
    </row>
    <row r="121" spans="1:7" x14ac:dyDescent="0.25">
      <c r="A121" s="6" t="s">
        <v>20</v>
      </c>
      <c r="B121" t="str">
        <f>'Switch modules'!T8</f>
        <v>4T.RUND.EG+</v>
      </c>
      <c r="C121" t="s">
        <v>433</v>
      </c>
      <c r="D121" s="2" t="s">
        <v>14</v>
      </c>
      <c r="E121" s="2">
        <f>'Switch modules'!T26</f>
        <v>0</v>
      </c>
      <c r="F121" s="14">
        <v>275</v>
      </c>
      <c r="G121" s="43">
        <f t="shared" si="3"/>
        <v>0</v>
      </c>
    </row>
    <row r="122" spans="1:7" x14ac:dyDescent="0.25">
      <c r="A122" s="6" t="s">
        <v>20</v>
      </c>
      <c r="B122" t="str">
        <f>'Switch modules'!W8</f>
        <v>8T.GLAS.W+</v>
      </c>
      <c r="C122" t="s">
        <v>434</v>
      </c>
      <c r="D122" s="2" t="s">
        <v>14</v>
      </c>
      <c r="E122" s="2">
        <f>'Switch modules'!W26</f>
        <v>0</v>
      </c>
      <c r="F122" s="14">
        <v>155</v>
      </c>
      <c r="G122" s="43">
        <f t="shared" si="3"/>
        <v>0</v>
      </c>
    </row>
    <row r="123" spans="1:7" x14ac:dyDescent="0.25">
      <c r="A123" s="6" t="s">
        <v>20</v>
      </c>
      <c r="B123" t="str">
        <f>'Switch modules'!$U$8</f>
        <v>WRD.24+</v>
      </c>
      <c r="C123" t="s">
        <v>112</v>
      </c>
      <c r="D123" s="2" t="s">
        <v>14</v>
      </c>
      <c r="E123" s="2">
        <f>'Switch modules'!U26</f>
        <v>0</v>
      </c>
      <c r="F123" s="14">
        <v>700</v>
      </c>
      <c r="G123" s="43">
        <f t="shared" si="3"/>
        <v>0</v>
      </c>
    </row>
    <row r="124" spans="1:7" x14ac:dyDescent="0.25">
      <c r="A124" s="6" t="s">
        <v>20</v>
      </c>
      <c r="B124" t="str">
        <f>'Switch modules'!V8</f>
        <v>WRD.PS.240</v>
      </c>
      <c r="C124" t="s">
        <v>111</v>
      </c>
      <c r="D124" s="2" t="s">
        <v>14</v>
      </c>
      <c r="E124" s="2">
        <f>'Switch modules'!V26</f>
        <v>0</v>
      </c>
      <c r="F124" s="14">
        <v>130</v>
      </c>
      <c r="G124" s="43">
        <f t="shared" si="3"/>
        <v>0</v>
      </c>
    </row>
    <row r="126" spans="1:7" ht="5.0999999999999996" customHeight="1" x14ac:dyDescent="0.25">
      <c r="F126" s="7"/>
    </row>
    <row r="127" spans="1:7" ht="18.75" x14ac:dyDescent="0.3">
      <c r="A127" s="9" t="s">
        <v>113</v>
      </c>
      <c r="F127" s="7"/>
    </row>
    <row r="128" spans="1:7" x14ac:dyDescent="0.25">
      <c r="A128" s="6" t="s">
        <v>20</v>
      </c>
      <c r="B128" t="s">
        <v>114</v>
      </c>
      <c r="C128" t="s">
        <v>115</v>
      </c>
      <c r="D128" s="2" t="s">
        <v>14</v>
      </c>
      <c r="E128" s="56"/>
      <c r="F128" s="14">
        <v>100</v>
      </c>
      <c r="G128" s="43">
        <f t="shared" ref="G128:G159" si="4">E128*F128</f>
        <v>0</v>
      </c>
    </row>
    <row r="129" spans="1:7" x14ac:dyDescent="0.25">
      <c r="A129" s="6" t="s">
        <v>20</v>
      </c>
      <c r="B129" t="s">
        <v>116</v>
      </c>
      <c r="C129" t="s">
        <v>117</v>
      </c>
      <c r="D129" s="2" t="s">
        <v>14</v>
      </c>
      <c r="E129" s="56"/>
      <c r="F129" s="14">
        <v>18</v>
      </c>
      <c r="G129" s="43">
        <f t="shared" si="4"/>
        <v>0</v>
      </c>
    </row>
    <row r="130" spans="1:7" x14ac:dyDescent="0.25">
      <c r="A130" s="6" t="s">
        <v>20</v>
      </c>
      <c r="B130" t="s">
        <v>507</v>
      </c>
      <c r="C130" t="s">
        <v>118</v>
      </c>
      <c r="D130" s="2" t="s">
        <v>14</v>
      </c>
      <c r="E130" s="56"/>
      <c r="F130" s="14">
        <v>29</v>
      </c>
      <c r="G130" s="43">
        <f t="shared" si="4"/>
        <v>0</v>
      </c>
    </row>
    <row r="131" spans="1:7" x14ac:dyDescent="0.25">
      <c r="A131" s="6" t="s">
        <v>20</v>
      </c>
      <c r="B131" t="s">
        <v>119</v>
      </c>
      <c r="C131" t="s">
        <v>120</v>
      </c>
      <c r="D131" s="2" t="s">
        <v>14</v>
      </c>
      <c r="E131" s="56"/>
      <c r="F131" s="14">
        <v>43</v>
      </c>
      <c r="G131" s="43">
        <f t="shared" si="4"/>
        <v>0</v>
      </c>
    </row>
    <row r="132" spans="1:7" x14ac:dyDescent="0.25">
      <c r="A132" s="6" t="s">
        <v>20</v>
      </c>
      <c r="B132" t="s">
        <v>121</v>
      </c>
      <c r="C132" t="s">
        <v>122</v>
      </c>
      <c r="D132" s="2" t="s">
        <v>14</v>
      </c>
      <c r="E132" s="56"/>
      <c r="F132" s="14">
        <v>75</v>
      </c>
      <c r="G132" s="43">
        <f t="shared" si="4"/>
        <v>0</v>
      </c>
    </row>
    <row r="133" spans="1:7" x14ac:dyDescent="0.25">
      <c r="A133" s="6" t="s">
        <v>123</v>
      </c>
      <c r="B133" s="6">
        <v>323237000</v>
      </c>
      <c r="C133" t="s">
        <v>124</v>
      </c>
      <c r="D133" s="2" t="s">
        <v>14</v>
      </c>
      <c r="E133" s="56"/>
      <c r="F133" s="14">
        <v>170</v>
      </c>
      <c r="G133" s="43">
        <f t="shared" si="4"/>
        <v>0</v>
      </c>
    </row>
    <row r="134" spans="1:7" x14ac:dyDescent="0.25">
      <c r="A134" s="6" t="s">
        <v>123</v>
      </c>
      <c r="B134" s="6">
        <v>323236000</v>
      </c>
      <c r="C134" t="s">
        <v>125</v>
      </c>
      <c r="D134" s="2" t="s">
        <v>14</v>
      </c>
      <c r="E134" s="56"/>
      <c r="F134" s="14">
        <v>160</v>
      </c>
      <c r="G134" s="43">
        <f t="shared" si="4"/>
        <v>0</v>
      </c>
    </row>
    <row r="135" spans="1:7" x14ac:dyDescent="0.25">
      <c r="A135" s="6" t="s">
        <v>20</v>
      </c>
      <c r="B135" t="s">
        <v>126</v>
      </c>
      <c r="C135" t="s">
        <v>127</v>
      </c>
      <c r="D135" s="2" t="s">
        <v>14</v>
      </c>
      <c r="E135" s="56"/>
      <c r="F135" s="14">
        <v>150</v>
      </c>
      <c r="G135" s="43">
        <f t="shared" si="4"/>
        <v>0</v>
      </c>
    </row>
    <row r="136" spans="1:7" x14ac:dyDescent="0.25">
      <c r="A136" s="6" t="s">
        <v>20</v>
      </c>
      <c r="B136" t="s">
        <v>128</v>
      </c>
      <c r="C136" t="s">
        <v>127</v>
      </c>
      <c r="D136" s="2" t="s">
        <v>14</v>
      </c>
      <c r="E136" s="56"/>
      <c r="F136" s="14">
        <v>125</v>
      </c>
      <c r="G136" s="43">
        <f t="shared" si="4"/>
        <v>0</v>
      </c>
    </row>
    <row r="137" spans="1:7" x14ac:dyDescent="0.25">
      <c r="A137" s="6" t="s">
        <v>20</v>
      </c>
      <c r="B137" t="s">
        <v>129</v>
      </c>
      <c r="C137" t="s">
        <v>130</v>
      </c>
      <c r="D137" s="2" t="s">
        <v>14</v>
      </c>
      <c r="E137" s="56"/>
      <c r="F137" s="14">
        <v>165</v>
      </c>
      <c r="G137" s="43">
        <f t="shared" si="4"/>
        <v>0</v>
      </c>
    </row>
    <row r="138" spans="1:7" x14ac:dyDescent="0.25">
      <c r="A138" s="6" t="s">
        <v>20</v>
      </c>
      <c r="B138" t="s">
        <v>131</v>
      </c>
      <c r="C138" t="s">
        <v>132</v>
      </c>
      <c r="D138" s="2" t="s">
        <v>14</v>
      </c>
      <c r="E138" s="56"/>
      <c r="F138" s="14">
        <v>165</v>
      </c>
      <c r="G138" s="43">
        <f t="shared" si="4"/>
        <v>0</v>
      </c>
    </row>
    <row r="139" spans="1:7" x14ac:dyDescent="0.25">
      <c r="A139" s="6" t="s">
        <v>20</v>
      </c>
      <c r="B139" t="s">
        <v>133</v>
      </c>
      <c r="C139" t="s">
        <v>134</v>
      </c>
      <c r="D139" s="2" t="s">
        <v>14</v>
      </c>
      <c r="E139" s="56"/>
      <c r="F139" s="14">
        <v>165</v>
      </c>
      <c r="G139" s="43">
        <f t="shared" si="4"/>
        <v>0</v>
      </c>
    </row>
    <row r="140" spans="1:7" x14ac:dyDescent="0.25">
      <c r="A140" s="6" t="s">
        <v>20</v>
      </c>
      <c r="B140" t="s">
        <v>135</v>
      </c>
      <c r="C140" t="s">
        <v>136</v>
      </c>
      <c r="D140" s="2" t="s">
        <v>14</v>
      </c>
      <c r="E140" s="56"/>
      <c r="F140" s="14">
        <v>190</v>
      </c>
      <c r="G140" s="43">
        <f t="shared" si="4"/>
        <v>0</v>
      </c>
    </row>
    <row r="141" spans="1:7" x14ac:dyDescent="0.25">
      <c r="A141" s="6" t="s">
        <v>20</v>
      </c>
      <c r="B141" t="s">
        <v>137</v>
      </c>
      <c r="C141" t="s">
        <v>138</v>
      </c>
      <c r="D141" s="2" t="s">
        <v>14</v>
      </c>
      <c r="E141" s="56"/>
      <c r="F141" s="14">
        <v>220</v>
      </c>
      <c r="G141" s="43">
        <f t="shared" si="4"/>
        <v>0</v>
      </c>
    </row>
    <row r="142" spans="1:7" x14ac:dyDescent="0.25">
      <c r="A142" s="6" t="s">
        <v>20</v>
      </c>
      <c r="B142" t="s">
        <v>139</v>
      </c>
      <c r="C142" t="s">
        <v>140</v>
      </c>
      <c r="D142" s="2" t="s">
        <v>14</v>
      </c>
      <c r="E142" s="56"/>
      <c r="F142" s="14">
        <v>220</v>
      </c>
      <c r="G142" s="43">
        <f t="shared" si="4"/>
        <v>0</v>
      </c>
    </row>
    <row r="143" spans="1:7" x14ac:dyDescent="0.25">
      <c r="A143" s="6" t="s">
        <v>20</v>
      </c>
      <c r="B143" t="s">
        <v>435</v>
      </c>
      <c r="C143" t="s">
        <v>436</v>
      </c>
      <c r="D143" s="2" t="s">
        <v>14</v>
      </c>
      <c r="E143" s="56"/>
      <c r="F143" s="14">
        <v>230</v>
      </c>
      <c r="G143" s="43">
        <f t="shared" si="4"/>
        <v>0</v>
      </c>
    </row>
    <row r="144" spans="1:7" x14ac:dyDescent="0.25">
      <c r="A144" s="6" t="s">
        <v>20</v>
      </c>
      <c r="B144" t="s">
        <v>437</v>
      </c>
      <c r="C144" t="s">
        <v>438</v>
      </c>
      <c r="D144" s="2" t="s">
        <v>14</v>
      </c>
      <c r="E144" s="56"/>
      <c r="F144" s="14">
        <v>230</v>
      </c>
      <c r="G144" s="43">
        <f t="shared" si="4"/>
        <v>0</v>
      </c>
    </row>
    <row r="145" spans="1:7" x14ac:dyDescent="0.25">
      <c r="A145" s="6" t="s">
        <v>20</v>
      </c>
      <c r="B145" t="s">
        <v>439</v>
      </c>
      <c r="C145" t="s">
        <v>440</v>
      </c>
      <c r="D145" s="2" t="s">
        <v>14</v>
      </c>
      <c r="E145" s="56"/>
      <c r="F145" s="14">
        <v>230</v>
      </c>
      <c r="G145" s="43">
        <f t="shared" si="4"/>
        <v>0</v>
      </c>
    </row>
    <row r="146" spans="1:7" x14ac:dyDescent="0.25">
      <c r="A146" s="6" t="s">
        <v>20</v>
      </c>
      <c r="B146" t="s">
        <v>441</v>
      </c>
      <c r="C146" t="s">
        <v>442</v>
      </c>
      <c r="D146" s="2" t="s">
        <v>14</v>
      </c>
      <c r="E146" s="56"/>
      <c r="F146" s="14">
        <v>610</v>
      </c>
      <c r="G146" s="43">
        <f t="shared" si="4"/>
        <v>0</v>
      </c>
    </row>
    <row r="147" spans="1:7" x14ac:dyDescent="0.25">
      <c r="A147" s="6" t="s">
        <v>20</v>
      </c>
      <c r="B147" t="s">
        <v>443</v>
      </c>
      <c r="C147" t="s">
        <v>444</v>
      </c>
      <c r="D147" s="2" t="s">
        <v>14</v>
      </c>
      <c r="E147" s="56"/>
      <c r="F147" s="14">
        <v>610</v>
      </c>
      <c r="G147" s="43">
        <f t="shared" si="4"/>
        <v>0</v>
      </c>
    </row>
    <row r="148" spans="1:7" x14ac:dyDescent="0.25">
      <c r="A148" s="6" t="s">
        <v>20</v>
      </c>
      <c r="B148" t="s">
        <v>445</v>
      </c>
      <c r="C148" t="s">
        <v>446</v>
      </c>
      <c r="D148" s="2" t="s">
        <v>14</v>
      </c>
      <c r="E148" s="56"/>
      <c r="F148" s="14">
        <v>610</v>
      </c>
      <c r="G148" s="43">
        <f t="shared" si="4"/>
        <v>0</v>
      </c>
    </row>
    <row r="149" spans="1:7" x14ac:dyDescent="0.25">
      <c r="A149" s="6" t="s">
        <v>20</v>
      </c>
      <c r="B149" t="s">
        <v>447</v>
      </c>
      <c r="C149" t="s">
        <v>448</v>
      </c>
      <c r="D149" s="2" t="s">
        <v>14</v>
      </c>
      <c r="E149" s="56"/>
      <c r="F149" s="14">
        <v>750</v>
      </c>
      <c r="G149" s="43">
        <f t="shared" si="4"/>
        <v>0</v>
      </c>
    </row>
    <row r="150" spans="1:7" x14ac:dyDescent="0.25">
      <c r="A150" s="6" t="s">
        <v>20</v>
      </c>
      <c r="B150" t="s">
        <v>449</v>
      </c>
      <c r="C150" t="s">
        <v>450</v>
      </c>
      <c r="D150" s="2" t="s">
        <v>14</v>
      </c>
      <c r="E150" s="56"/>
      <c r="F150" s="14">
        <v>750</v>
      </c>
      <c r="G150" s="43">
        <f t="shared" si="4"/>
        <v>0</v>
      </c>
    </row>
    <row r="151" spans="1:7" x14ac:dyDescent="0.25">
      <c r="A151" s="6" t="s">
        <v>20</v>
      </c>
      <c r="B151" t="s">
        <v>451</v>
      </c>
      <c r="C151" t="s">
        <v>452</v>
      </c>
      <c r="D151" s="2" t="s">
        <v>14</v>
      </c>
      <c r="E151" s="56"/>
      <c r="F151" s="14">
        <v>750</v>
      </c>
      <c r="G151" s="43">
        <f t="shared" si="4"/>
        <v>0</v>
      </c>
    </row>
    <row r="152" spans="1:7" x14ac:dyDescent="0.25">
      <c r="A152" s="6" t="s">
        <v>20</v>
      </c>
      <c r="B152" t="s">
        <v>453</v>
      </c>
      <c r="C152" t="s">
        <v>454</v>
      </c>
      <c r="D152" s="2" t="s">
        <v>14</v>
      </c>
      <c r="E152" s="56"/>
      <c r="F152" s="14">
        <v>1030</v>
      </c>
      <c r="G152" s="43">
        <f t="shared" si="4"/>
        <v>0</v>
      </c>
    </row>
    <row r="153" spans="1:7" x14ac:dyDescent="0.25">
      <c r="A153" s="6" t="s">
        <v>20</v>
      </c>
      <c r="B153" t="s">
        <v>455</v>
      </c>
      <c r="C153" t="s">
        <v>456</v>
      </c>
      <c r="D153" s="2" t="s">
        <v>14</v>
      </c>
      <c r="E153" s="56"/>
      <c r="F153" s="14">
        <v>1030</v>
      </c>
      <c r="G153" s="43">
        <f t="shared" si="4"/>
        <v>0</v>
      </c>
    </row>
    <row r="154" spans="1:7" x14ac:dyDescent="0.25">
      <c r="A154" s="6" t="s">
        <v>20</v>
      </c>
      <c r="B154" t="s">
        <v>457</v>
      </c>
      <c r="C154" t="s">
        <v>458</v>
      </c>
      <c r="D154" s="2" t="s">
        <v>14</v>
      </c>
      <c r="E154" s="56"/>
      <c r="F154" s="14">
        <v>1030</v>
      </c>
      <c r="G154" s="43">
        <f t="shared" si="4"/>
        <v>0</v>
      </c>
    </row>
    <row r="155" spans="1:7" x14ac:dyDescent="0.25">
      <c r="A155" s="6" t="s">
        <v>20</v>
      </c>
      <c r="B155" t="s">
        <v>459</v>
      </c>
      <c r="C155" t="s">
        <v>460</v>
      </c>
      <c r="D155" s="2" t="s">
        <v>14</v>
      </c>
      <c r="E155" s="56"/>
      <c r="F155" s="14">
        <v>770</v>
      </c>
      <c r="G155" s="43">
        <f t="shared" si="4"/>
        <v>0</v>
      </c>
    </row>
    <row r="156" spans="1:7" x14ac:dyDescent="0.25">
      <c r="A156" s="6" t="s">
        <v>20</v>
      </c>
      <c r="B156" t="s">
        <v>461</v>
      </c>
      <c r="C156" t="s">
        <v>462</v>
      </c>
      <c r="D156" s="2" t="s">
        <v>14</v>
      </c>
      <c r="E156" s="56"/>
      <c r="F156" s="14">
        <v>920</v>
      </c>
      <c r="G156" s="43">
        <f t="shared" si="4"/>
        <v>0</v>
      </c>
    </row>
    <row r="157" spans="1:7" x14ac:dyDescent="0.25">
      <c r="A157" s="6" t="s">
        <v>20</v>
      </c>
      <c r="B157" t="s">
        <v>463</v>
      </c>
      <c r="C157" t="s">
        <v>464</v>
      </c>
      <c r="D157" s="2" t="s">
        <v>14</v>
      </c>
      <c r="E157" s="56"/>
      <c r="F157" s="14">
        <v>920</v>
      </c>
      <c r="G157" s="43">
        <f t="shared" si="4"/>
        <v>0</v>
      </c>
    </row>
    <row r="158" spans="1:7" x14ac:dyDescent="0.25">
      <c r="A158" s="6" t="s">
        <v>20</v>
      </c>
      <c r="B158" t="s">
        <v>465</v>
      </c>
      <c r="C158" t="s">
        <v>466</v>
      </c>
      <c r="D158" s="2" t="s">
        <v>14</v>
      </c>
      <c r="E158" s="56"/>
      <c r="F158" s="14">
        <v>1000</v>
      </c>
      <c r="G158" s="43">
        <f t="shared" si="4"/>
        <v>0</v>
      </c>
    </row>
    <row r="159" spans="1:7" x14ac:dyDescent="0.25">
      <c r="A159" s="6" t="s">
        <v>20</v>
      </c>
      <c r="B159" t="s">
        <v>467</v>
      </c>
      <c r="C159" t="s">
        <v>468</v>
      </c>
      <c r="D159" s="2" t="s">
        <v>14</v>
      </c>
      <c r="E159" s="56"/>
      <c r="F159" s="14">
        <v>1150</v>
      </c>
      <c r="G159" s="43">
        <f t="shared" si="4"/>
        <v>0</v>
      </c>
    </row>
    <row r="160" spans="1:7" x14ac:dyDescent="0.25">
      <c r="A160" s="6" t="s">
        <v>20</v>
      </c>
      <c r="B160" t="s">
        <v>469</v>
      </c>
      <c r="C160" t="s">
        <v>470</v>
      </c>
      <c r="D160" s="2" t="s">
        <v>14</v>
      </c>
      <c r="E160" s="56"/>
      <c r="F160" s="14">
        <v>560</v>
      </c>
      <c r="G160" s="43">
        <f t="shared" ref="G160:G177" si="5">E160*F160</f>
        <v>0</v>
      </c>
    </row>
    <row r="161" spans="1:7" x14ac:dyDescent="0.25">
      <c r="A161" s="6" t="s">
        <v>20</v>
      </c>
      <c r="B161" t="s">
        <v>471</v>
      </c>
      <c r="C161" t="s">
        <v>472</v>
      </c>
      <c r="D161" s="2" t="s">
        <v>14</v>
      </c>
      <c r="E161" s="56"/>
      <c r="F161" s="14">
        <v>490</v>
      </c>
      <c r="G161" s="43">
        <f t="shared" si="5"/>
        <v>0</v>
      </c>
    </row>
    <row r="162" spans="1:7" x14ac:dyDescent="0.25">
      <c r="A162" s="6" t="s">
        <v>20</v>
      </c>
      <c r="B162" t="s">
        <v>473</v>
      </c>
      <c r="C162" t="s">
        <v>474</v>
      </c>
      <c r="D162" s="2" t="s">
        <v>14</v>
      </c>
      <c r="E162" s="56"/>
      <c r="F162" s="14">
        <v>1050</v>
      </c>
      <c r="G162" s="43">
        <f t="shared" si="5"/>
        <v>0</v>
      </c>
    </row>
    <row r="163" spans="1:7" x14ac:dyDescent="0.25">
      <c r="A163" s="6" t="s">
        <v>20</v>
      </c>
      <c r="B163" t="s">
        <v>475</v>
      </c>
      <c r="C163" t="s">
        <v>476</v>
      </c>
      <c r="D163" s="2" t="s">
        <v>14</v>
      </c>
      <c r="E163" s="56"/>
      <c r="F163" s="14">
        <v>730</v>
      </c>
      <c r="G163" s="43">
        <f t="shared" si="5"/>
        <v>0</v>
      </c>
    </row>
    <row r="164" spans="1:7" x14ac:dyDescent="0.25">
      <c r="A164" s="6" t="s">
        <v>20</v>
      </c>
      <c r="B164" t="s">
        <v>477</v>
      </c>
      <c r="C164" t="s">
        <v>478</v>
      </c>
      <c r="D164" s="2" t="s">
        <v>14</v>
      </c>
      <c r="E164" s="56"/>
      <c r="F164" s="14">
        <v>435</v>
      </c>
      <c r="G164" s="43">
        <f t="shared" si="5"/>
        <v>0</v>
      </c>
    </row>
    <row r="165" spans="1:7" x14ac:dyDescent="0.25">
      <c r="A165" s="6" t="s">
        <v>20</v>
      </c>
      <c r="B165" t="s">
        <v>479</v>
      </c>
      <c r="C165" t="s">
        <v>480</v>
      </c>
      <c r="D165" s="2" t="s">
        <v>14</v>
      </c>
      <c r="E165" s="56"/>
      <c r="F165" s="14">
        <v>360</v>
      </c>
      <c r="G165" s="43">
        <f t="shared" si="5"/>
        <v>0</v>
      </c>
    </row>
    <row r="166" spans="1:7" x14ac:dyDescent="0.25">
      <c r="A166" s="6" t="s">
        <v>20</v>
      </c>
      <c r="B166" t="s">
        <v>481</v>
      </c>
      <c r="C166" t="s">
        <v>482</v>
      </c>
      <c r="D166" s="2" t="s">
        <v>14</v>
      </c>
      <c r="E166" s="56"/>
      <c r="F166" s="14">
        <v>50</v>
      </c>
      <c r="G166" s="43">
        <f t="shared" si="5"/>
        <v>0</v>
      </c>
    </row>
    <row r="167" spans="1:7" x14ac:dyDescent="0.25">
      <c r="A167" s="6" t="s">
        <v>20</v>
      </c>
      <c r="B167" t="s">
        <v>483</v>
      </c>
      <c r="C167" t="s">
        <v>484</v>
      </c>
      <c r="D167" s="2" t="s">
        <v>14</v>
      </c>
      <c r="E167" s="56"/>
      <c r="F167" s="14">
        <v>59</v>
      </c>
      <c r="G167" s="43">
        <f t="shared" si="5"/>
        <v>0</v>
      </c>
    </row>
    <row r="168" spans="1:7" x14ac:dyDescent="0.25">
      <c r="A168" s="6" t="s">
        <v>20</v>
      </c>
      <c r="B168" t="s">
        <v>485</v>
      </c>
      <c r="C168" t="s">
        <v>486</v>
      </c>
      <c r="D168" s="2" t="s">
        <v>14</v>
      </c>
      <c r="E168" s="56"/>
      <c r="F168" s="14">
        <v>190</v>
      </c>
      <c r="G168" s="43">
        <f t="shared" si="5"/>
        <v>0</v>
      </c>
    </row>
    <row r="169" spans="1:7" x14ac:dyDescent="0.25">
      <c r="A169" s="6" t="s">
        <v>20</v>
      </c>
      <c r="B169" t="s">
        <v>487</v>
      </c>
      <c r="C169" t="s">
        <v>488</v>
      </c>
      <c r="D169" s="2" t="s">
        <v>14</v>
      </c>
      <c r="E169" s="56"/>
      <c r="F169" s="14">
        <v>69</v>
      </c>
      <c r="G169" s="43">
        <f t="shared" si="5"/>
        <v>0</v>
      </c>
    </row>
    <row r="170" spans="1:7" x14ac:dyDescent="0.25">
      <c r="A170" s="6" t="s">
        <v>20</v>
      </c>
      <c r="B170" t="s">
        <v>489</v>
      </c>
      <c r="C170" t="s">
        <v>490</v>
      </c>
      <c r="D170" s="2" t="s">
        <v>14</v>
      </c>
      <c r="E170" s="56"/>
      <c r="F170" s="14">
        <v>83</v>
      </c>
      <c r="G170" s="43">
        <f t="shared" si="5"/>
        <v>0</v>
      </c>
    </row>
    <row r="171" spans="1:7" x14ac:dyDescent="0.25">
      <c r="A171" s="6" t="s">
        <v>20</v>
      </c>
      <c r="B171" t="s">
        <v>491</v>
      </c>
      <c r="C171" t="s">
        <v>492</v>
      </c>
      <c r="D171" s="2" t="s">
        <v>14</v>
      </c>
      <c r="E171" s="56"/>
      <c r="F171" s="14">
        <v>88</v>
      </c>
      <c r="G171" s="43">
        <f t="shared" si="5"/>
        <v>0</v>
      </c>
    </row>
    <row r="172" spans="1:7" x14ac:dyDescent="0.25">
      <c r="A172" s="6" t="s">
        <v>20</v>
      </c>
      <c r="B172" t="s">
        <v>493</v>
      </c>
      <c r="C172" t="s">
        <v>494</v>
      </c>
      <c r="D172" s="2" t="s">
        <v>14</v>
      </c>
      <c r="E172" s="56"/>
      <c r="F172" s="14">
        <v>137</v>
      </c>
      <c r="G172" s="43">
        <f t="shared" si="5"/>
        <v>0</v>
      </c>
    </row>
    <row r="173" spans="1:7" x14ac:dyDescent="0.25">
      <c r="A173" s="6" t="s">
        <v>20</v>
      </c>
      <c r="B173" t="s">
        <v>495</v>
      </c>
      <c r="C173" t="s">
        <v>496</v>
      </c>
      <c r="D173" s="2" t="s">
        <v>14</v>
      </c>
      <c r="E173" s="56"/>
      <c r="F173" s="14">
        <v>66</v>
      </c>
      <c r="G173" s="43">
        <f t="shared" si="5"/>
        <v>0</v>
      </c>
    </row>
    <row r="174" spans="1:7" x14ac:dyDescent="0.25">
      <c r="A174" s="6" t="s">
        <v>20</v>
      </c>
      <c r="B174" t="s">
        <v>497</v>
      </c>
      <c r="C174" t="s">
        <v>498</v>
      </c>
      <c r="D174" s="2" t="s">
        <v>14</v>
      </c>
      <c r="E174" s="56"/>
      <c r="F174" s="14">
        <v>77</v>
      </c>
      <c r="G174" s="43">
        <f t="shared" si="5"/>
        <v>0</v>
      </c>
    </row>
    <row r="175" spans="1:7" x14ac:dyDescent="0.25">
      <c r="A175" s="6" t="s">
        <v>20</v>
      </c>
      <c r="B175" t="s">
        <v>499</v>
      </c>
      <c r="C175" t="s">
        <v>500</v>
      </c>
      <c r="D175" s="2" t="s">
        <v>14</v>
      </c>
      <c r="E175" s="56"/>
      <c r="F175" s="14">
        <v>76</v>
      </c>
      <c r="G175" s="43">
        <f t="shared" si="5"/>
        <v>0</v>
      </c>
    </row>
    <row r="176" spans="1:7" x14ac:dyDescent="0.25">
      <c r="A176" s="6" t="s">
        <v>123</v>
      </c>
      <c r="B176" s="6">
        <v>323226000</v>
      </c>
      <c r="C176" t="s">
        <v>501</v>
      </c>
      <c r="D176" s="2" t="s">
        <v>14</v>
      </c>
      <c r="E176" s="56"/>
      <c r="F176" s="14">
        <v>140</v>
      </c>
      <c r="G176" s="43">
        <f t="shared" si="5"/>
        <v>0</v>
      </c>
    </row>
    <row r="177" spans="1:7" x14ac:dyDescent="0.25">
      <c r="A177" s="6" t="s">
        <v>20</v>
      </c>
      <c r="B177" t="s">
        <v>502</v>
      </c>
      <c r="C177" t="s">
        <v>503</v>
      </c>
      <c r="D177" s="2" t="s">
        <v>14</v>
      </c>
      <c r="E177" s="56"/>
      <c r="F177" s="14">
        <v>9.8000000000000007</v>
      </c>
      <c r="G177" s="43">
        <f t="shared" si="5"/>
        <v>0</v>
      </c>
    </row>
    <row r="178" spans="1:7" s="17" customFormat="1" ht="3" customHeight="1" x14ac:dyDescent="0.25">
      <c r="A178" s="6" t="s">
        <v>20</v>
      </c>
      <c r="D178" s="18"/>
      <c r="E178" s="18"/>
      <c r="F178" s="19"/>
      <c r="G178" s="39"/>
    </row>
    <row r="179" spans="1:7" ht="16.5" thickBot="1" x14ac:dyDescent="0.3">
      <c r="A179" s="64" t="s">
        <v>141</v>
      </c>
      <c r="E179" s="65">
        <f>SUM(E18:E46,E49:E66,E69:E101,E104:E124,E128:E177)</f>
        <v>0</v>
      </c>
      <c r="F179" s="1" t="s">
        <v>14</v>
      </c>
      <c r="G179" s="67">
        <f>SUM(G18:G46,G49:G66,G69:G101,G104:G124,G128:G177)</f>
        <v>0</v>
      </c>
    </row>
    <row r="180" spans="1:7" ht="15.75" x14ac:dyDescent="0.25">
      <c r="A180" s="64" t="s">
        <v>142</v>
      </c>
      <c r="E180" s="14"/>
      <c r="F180" s="1" t="s">
        <v>14</v>
      </c>
      <c r="G180" s="67">
        <f>G15</f>
        <v>200</v>
      </c>
    </row>
    <row r="181" spans="1:7" s="46" customFormat="1" ht="19.5" thickBot="1" x14ac:dyDescent="0.35">
      <c r="A181" s="45" t="s">
        <v>143</v>
      </c>
      <c r="D181" s="47"/>
      <c r="E181" s="16"/>
      <c r="F181" s="1" t="s">
        <v>14</v>
      </c>
      <c r="G181" s="66">
        <f>G15+G179</f>
        <v>200</v>
      </c>
    </row>
    <row r="182" spans="1:7" ht="15.75" thickTop="1" x14ac:dyDescent="0.25"/>
    <row r="193" spans="1:4" x14ac:dyDescent="0.25">
      <c r="A193" s="3"/>
      <c r="B193" s="3"/>
      <c r="C193" s="3"/>
      <c r="D193" s="5"/>
    </row>
    <row r="194" spans="1:4" x14ac:dyDescent="0.25">
      <c r="A194" s="3"/>
      <c r="B194" s="3"/>
      <c r="C194" s="3"/>
      <c r="D194" s="5"/>
    </row>
    <row r="195" spans="1:4" x14ac:dyDescent="0.25">
      <c r="A195" s="3"/>
      <c r="B195" s="3"/>
      <c r="C195" s="3"/>
      <c r="D195" s="5"/>
    </row>
    <row r="196" spans="1:4" x14ac:dyDescent="0.25">
      <c r="A196" s="3"/>
      <c r="B196" s="3"/>
      <c r="C196" s="3"/>
      <c r="D196" s="5"/>
    </row>
    <row r="197" spans="1:4" x14ac:dyDescent="0.25">
      <c r="A197" s="3"/>
      <c r="B197" s="3"/>
      <c r="C197" s="3"/>
      <c r="D197" s="5"/>
    </row>
    <row r="198" spans="1:4" x14ac:dyDescent="0.25">
      <c r="A198" s="3"/>
      <c r="B198" s="3"/>
      <c r="C198" s="3"/>
      <c r="D198" s="5"/>
    </row>
    <row r="199" spans="1:4" x14ac:dyDescent="0.25">
      <c r="A199" s="3"/>
      <c r="B199" s="3"/>
      <c r="C199" s="3"/>
      <c r="D199" s="5"/>
    </row>
    <row r="200" spans="1:4" x14ac:dyDescent="0.25">
      <c r="A200" s="3"/>
      <c r="B200" s="3"/>
      <c r="C200" s="3"/>
      <c r="D200" s="5"/>
    </row>
    <row r="201" spans="1:4" x14ac:dyDescent="0.25">
      <c r="A201" s="3"/>
      <c r="B201" s="3"/>
      <c r="C201" s="3"/>
      <c r="D201" s="5"/>
    </row>
    <row r="202" spans="1:4" x14ac:dyDescent="0.25">
      <c r="A202" s="3"/>
      <c r="B202" s="3"/>
      <c r="C202" s="3"/>
      <c r="D202" s="5"/>
    </row>
    <row r="203" spans="1:4" x14ac:dyDescent="0.25">
      <c r="A203" s="3"/>
      <c r="B203" s="3"/>
      <c r="C203" s="3"/>
      <c r="D203" s="5"/>
    </row>
    <row r="204" spans="1:4" x14ac:dyDescent="0.25">
      <c r="B204" s="6"/>
    </row>
    <row r="205" spans="1:4" x14ac:dyDescent="0.25">
      <c r="B205" s="6"/>
    </row>
    <row r="206" spans="1:4" x14ac:dyDescent="0.25">
      <c r="B206" s="6"/>
    </row>
    <row r="207" spans="1:4" x14ac:dyDescent="0.25">
      <c r="B207" s="6"/>
    </row>
  </sheetData>
  <sheetProtection selectLockedCells="1"/>
  <mergeCells count="8">
    <mergeCell ref="A12:B12"/>
    <mergeCell ref="A13:B13"/>
    <mergeCell ref="A14:B14"/>
    <mergeCell ref="A3:C3"/>
    <mergeCell ref="F4:F10"/>
    <mergeCell ref="E3:G3"/>
    <mergeCell ref="E4:E10"/>
    <mergeCell ref="G4:G10"/>
  </mergeCells>
  <phoneticPr fontId="17" type="noConversion"/>
  <pageMargins left="0.62992125984251968" right="0.23622047244094491" top="0" bottom="0.55118110236220474" header="0.31496062992125984" footer="0.31496062992125984"/>
  <pageSetup paperSize="9" scale="29" orientation="portrait" r:id="rId1"/>
  <headerFooter>
    <oddFooter>&amp;Lwww.ligaair.ch&amp;C1&amp;R&amp;F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F27"/>
  <sheetViews>
    <sheetView zoomScale="55" zoomScaleNormal="55" zoomScalePageLayoutView="85" workbookViewId="0">
      <selection activeCell="E11" sqref="E11"/>
    </sheetView>
  </sheetViews>
  <sheetFormatPr baseColWidth="10" defaultColWidth="0.28515625" defaultRowHeight="15" x14ac:dyDescent="0.25"/>
  <cols>
    <col min="1" max="2" width="30.7109375" style="2" customWidth="1"/>
    <col min="3" max="25" width="18.7109375" customWidth="1"/>
    <col min="26" max="26" width="22.7109375" customWidth="1"/>
    <col min="27" max="27" width="21.5703125" customWidth="1"/>
    <col min="28" max="32" width="18.7109375" customWidth="1"/>
  </cols>
  <sheetData>
    <row r="2" spans="1:32" x14ac:dyDescent="0.25">
      <c r="E2" t="str">
        <f>Compilation!B4</f>
        <v>……</v>
      </c>
    </row>
    <row r="3" spans="1:32" x14ac:dyDescent="0.25">
      <c r="E3" t="str">
        <f>Compilation!B7</f>
        <v>……</v>
      </c>
    </row>
    <row r="4" spans="1:32" x14ac:dyDescent="0.25">
      <c r="E4" s="70">
        <f ca="1">Compilation!B9</f>
        <v>46302</v>
      </c>
      <c r="F4" s="36"/>
      <c r="G4" s="36"/>
      <c r="H4" s="36"/>
      <c r="I4" s="36"/>
      <c r="AE4" s="36"/>
    </row>
    <row r="5" spans="1:32" x14ac:dyDescent="0.25">
      <c r="AC5" s="79"/>
      <c r="AD5" s="79"/>
      <c r="AE5" s="79"/>
      <c r="AF5" s="79"/>
    </row>
    <row r="7" spans="1:32" ht="21" customHeight="1" x14ac:dyDescent="0.25">
      <c r="A7" s="29"/>
      <c r="B7" s="30"/>
      <c r="C7" s="72" t="s">
        <v>144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</row>
    <row r="8" spans="1:32" ht="18.75" customHeight="1" x14ac:dyDescent="0.25">
      <c r="A8" s="31"/>
      <c r="B8" s="3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</row>
    <row r="9" spans="1:32" x14ac:dyDescent="0.25">
      <c r="A9" s="80" t="s">
        <v>145</v>
      </c>
      <c r="B9" s="80"/>
      <c r="C9" s="11" t="s">
        <v>146</v>
      </c>
      <c r="D9" s="11" t="s">
        <v>147</v>
      </c>
      <c r="E9" s="11" t="s">
        <v>508</v>
      </c>
      <c r="F9" s="11" t="s">
        <v>148</v>
      </c>
      <c r="G9" s="11" t="s">
        <v>149</v>
      </c>
      <c r="H9" s="11" t="s">
        <v>150</v>
      </c>
      <c r="I9" s="11" t="s">
        <v>381</v>
      </c>
      <c r="J9" s="11" t="s">
        <v>504</v>
      </c>
      <c r="K9" s="11" t="s">
        <v>151</v>
      </c>
      <c r="L9" s="11" t="s">
        <v>152</v>
      </c>
      <c r="M9" s="11" t="s">
        <v>153</v>
      </c>
      <c r="N9" s="11" t="s">
        <v>154</v>
      </c>
      <c r="O9" s="11" t="s">
        <v>155</v>
      </c>
      <c r="P9" s="11" t="s">
        <v>156</v>
      </c>
      <c r="Q9" s="11" t="s">
        <v>157</v>
      </c>
      <c r="R9" s="11" t="s">
        <v>158</v>
      </c>
      <c r="S9" s="11" t="s">
        <v>159</v>
      </c>
      <c r="T9" s="69">
        <v>960020066</v>
      </c>
      <c r="U9" s="69" t="s">
        <v>160</v>
      </c>
      <c r="V9" s="69" t="s">
        <v>161</v>
      </c>
      <c r="W9" s="69" t="s">
        <v>162</v>
      </c>
      <c r="X9" s="11" t="s">
        <v>163</v>
      </c>
      <c r="Y9" s="11" t="s">
        <v>164</v>
      </c>
      <c r="Z9" s="11" t="s">
        <v>165</v>
      </c>
      <c r="AA9" s="11" t="s">
        <v>43</v>
      </c>
      <c r="AB9" s="11" t="s">
        <v>166</v>
      </c>
      <c r="AC9" s="11" t="s">
        <v>167</v>
      </c>
      <c r="AD9" s="11" t="s">
        <v>168</v>
      </c>
      <c r="AE9" s="71" t="s">
        <v>169</v>
      </c>
    </row>
    <row r="10" spans="1:32" x14ac:dyDescent="0.25">
      <c r="A10" s="80" t="s">
        <v>170</v>
      </c>
      <c r="B10" s="80"/>
      <c r="C10" s="11" t="s">
        <v>171</v>
      </c>
      <c r="D10" s="11" t="s">
        <v>171</v>
      </c>
      <c r="E10" s="11" t="s">
        <v>172</v>
      </c>
      <c r="F10" s="11" t="s">
        <v>173</v>
      </c>
      <c r="G10" s="11" t="s">
        <v>174</v>
      </c>
      <c r="H10" s="11" t="s">
        <v>175</v>
      </c>
      <c r="I10" s="11" t="s">
        <v>382</v>
      </c>
      <c r="J10" s="11" t="s">
        <v>176</v>
      </c>
      <c r="K10" s="11" t="s">
        <v>177</v>
      </c>
      <c r="L10" s="11" t="s">
        <v>177</v>
      </c>
      <c r="M10" s="11" t="s">
        <v>178</v>
      </c>
      <c r="N10" s="11" t="s">
        <v>179</v>
      </c>
      <c r="O10" s="11" t="s">
        <v>180</v>
      </c>
      <c r="P10" s="11" t="s">
        <v>181</v>
      </c>
      <c r="Q10" s="11" t="s">
        <v>182</v>
      </c>
      <c r="R10" s="11" t="s">
        <v>183</v>
      </c>
      <c r="S10" s="11" t="s">
        <v>184</v>
      </c>
      <c r="T10" s="11" t="s">
        <v>185</v>
      </c>
      <c r="U10" s="11" t="s">
        <v>181</v>
      </c>
      <c r="V10" s="11" t="s">
        <v>182</v>
      </c>
      <c r="W10" s="11" t="s">
        <v>183</v>
      </c>
      <c r="X10" s="11" t="s">
        <v>186</v>
      </c>
      <c r="Y10" s="11" t="s">
        <v>187</v>
      </c>
      <c r="Z10" s="11" t="s">
        <v>188</v>
      </c>
      <c r="AA10" s="11" t="s">
        <v>188</v>
      </c>
      <c r="AB10" s="11" t="s">
        <v>45</v>
      </c>
      <c r="AC10" s="11" t="s">
        <v>189</v>
      </c>
      <c r="AD10" s="11" t="s">
        <v>190</v>
      </c>
      <c r="AE10" s="11" t="s">
        <v>191</v>
      </c>
    </row>
    <row r="11" spans="1:32" x14ac:dyDescent="0.25">
      <c r="A11" s="80" t="s">
        <v>192</v>
      </c>
      <c r="B11" s="80"/>
      <c r="C11" s="11" t="s">
        <v>193</v>
      </c>
      <c r="D11" s="11" t="s">
        <v>193</v>
      </c>
      <c r="E11" s="11" t="s">
        <v>193</v>
      </c>
      <c r="F11" s="11" t="s">
        <v>193</v>
      </c>
      <c r="G11" s="11" t="s">
        <v>193</v>
      </c>
      <c r="H11" s="11" t="s">
        <v>194</v>
      </c>
      <c r="I11" s="11" t="s">
        <v>195</v>
      </c>
      <c r="J11" s="11" t="s">
        <v>195</v>
      </c>
      <c r="K11" s="11" t="s">
        <v>195</v>
      </c>
      <c r="L11" s="11" t="s">
        <v>195</v>
      </c>
      <c r="M11" s="11" t="s">
        <v>196</v>
      </c>
      <c r="N11" s="11" t="s">
        <v>195</v>
      </c>
      <c r="O11" s="11" t="s">
        <v>195</v>
      </c>
      <c r="P11" s="11" t="s">
        <v>197</v>
      </c>
      <c r="Q11" s="11" t="s">
        <v>198</v>
      </c>
      <c r="R11" s="11" t="s">
        <v>199</v>
      </c>
      <c r="S11" s="11"/>
      <c r="T11" s="11"/>
      <c r="U11" s="11" t="s">
        <v>197</v>
      </c>
      <c r="V11" s="11" t="s">
        <v>198</v>
      </c>
      <c r="W11" s="11" t="s">
        <v>199</v>
      </c>
      <c r="X11" s="11" t="s">
        <v>196</v>
      </c>
      <c r="Y11" s="11" t="s">
        <v>196</v>
      </c>
      <c r="Z11" s="11" t="s">
        <v>195</v>
      </c>
      <c r="AA11" s="11" t="s">
        <v>195</v>
      </c>
      <c r="AB11" s="11" t="s">
        <v>195</v>
      </c>
      <c r="AC11" s="11" t="s">
        <v>200</v>
      </c>
      <c r="AD11" s="11" t="s">
        <v>201</v>
      </c>
      <c r="AE11" s="11" t="s">
        <v>202</v>
      </c>
    </row>
    <row r="12" spans="1:32" x14ac:dyDescent="0.25">
      <c r="A12" s="81" t="s">
        <v>203</v>
      </c>
      <c r="B12" s="82"/>
      <c r="C12" s="11" t="s">
        <v>204</v>
      </c>
      <c r="D12" s="11" t="s">
        <v>204</v>
      </c>
      <c r="E12" s="11" t="s">
        <v>204</v>
      </c>
      <c r="F12" s="11" t="s">
        <v>204</v>
      </c>
      <c r="G12" s="11" t="s">
        <v>204</v>
      </c>
      <c r="H12" s="11" t="s">
        <v>204</v>
      </c>
      <c r="I12" s="11" t="s">
        <v>204</v>
      </c>
      <c r="J12" s="11" t="s">
        <v>204</v>
      </c>
      <c r="K12" s="11" t="s">
        <v>204</v>
      </c>
      <c r="L12" s="11" t="s">
        <v>204</v>
      </c>
      <c r="M12" s="11" t="s">
        <v>204</v>
      </c>
      <c r="N12" s="11" t="s">
        <v>204</v>
      </c>
      <c r="O12" s="11" t="s">
        <v>204</v>
      </c>
      <c r="P12" s="11" t="s">
        <v>204</v>
      </c>
      <c r="Q12" s="11" t="s">
        <v>204</v>
      </c>
      <c r="R12" s="11" t="s">
        <v>204</v>
      </c>
      <c r="S12" s="11" t="s">
        <v>204</v>
      </c>
      <c r="T12" s="11" t="s">
        <v>204</v>
      </c>
      <c r="U12" s="11" t="s">
        <v>204</v>
      </c>
      <c r="V12" s="11" t="s">
        <v>204</v>
      </c>
      <c r="W12" s="11" t="s">
        <v>204</v>
      </c>
      <c r="X12" s="11" t="s">
        <v>204</v>
      </c>
      <c r="Y12" s="11" t="s">
        <v>204</v>
      </c>
      <c r="Z12" s="11" t="s">
        <v>204</v>
      </c>
      <c r="AA12" s="11" t="s">
        <v>204</v>
      </c>
      <c r="AB12" s="11" t="s">
        <v>204</v>
      </c>
      <c r="AC12" s="11" t="s">
        <v>204</v>
      </c>
      <c r="AD12" s="11" t="s">
        <v>204</v>
      </c>
      <c r="AE12" s="11"/>
    </row>
    <row r="13" spans="1:32" ht="69" customHeight="1" x14ac:dyDescent="0.25">
      <c r="A13" s="10" t="s">
        <v>205</v>
      </c>
      <c r="B13" s="10" t="s">
        <v>206</v>
      </c>
      <c r="C13" s="12"/>
      <c r="D13" s="12"/>
      <c r="F13" s="12"/>
      <c r="G13" s="12"/>
      <c r="H13" s="10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2" x14ac:dyDescent="0.25">
      <c r="A14" s="80" t="s">
        <v>207</v>
      </c>
      <c r="B14" s="80"/>
      <c r="C14" s="11" t="s">
        <v>208</v>
      </c>
      <c r="D14" s="11" t="s">
        <v>209</v>
      </c>
      <c r="E14" s="11" t="s">
        <v>210</v>
      </c>
      <c r="F14" s="11" t="s">
        <v>211</v>
      </c>
      <c r="G14" s="11" t="s">
        <v>212</v>
      </c>
      <c r="H14" s="11" t="s">
        <v>213</v>
      </c>
      <c r="I14" s="11" t="s">
        <v>383</v>
      </c>
      <c r="J14" s="11" t="s">
        <v>214</v>
      </c>
      <c r="K14" s="11" t="s">
        <v>215</v>
      </c>
      <c r="L14" s="11" t="s">
        <v>216</v>
      </c>
      <c r="M14" s="11" t="s">
        <v>217</v>
      </c>
      <c r="N14" s="11" t="s">
        <v>218</v>
      </c>
      <c r="O14" s="11" t="s">
        <v>219</v>
      </c>
      <c r="P14" s="11" t="s">
        <v>208</v>
      </c>
      <c r="Q14" s="11" t="s">
        <v>208</v>
      </c>
      <c r="R14" s="11" t="s">
        <v>208</v>
      </c>
      <c r="S14" s="11" t="s">
        <v>220</v>
      </c>
      <c r="T14" s="11" t="s">
        <v>221</v>
      </c>
      <c r="U14" s="11" t="s">
        <v>222</v>
      </c>
      <c r="V14" s="11" t="s">
        <v>223</v>
      </c>
      <c r="W14" s="11" t="s">
        <v>224</v>
      </c>
      <c r="X14" s="11" t="s">
        <v>225</v>
      </c>
      <c r="Y14" s="11" t="s">
        <v>226</v>
      </c>
      <c r="Z14" s="11" t="s">
        <v>227</v>
      </c>
      <c r="AA14" s="11" t="s">
        <v>228</v>
      </c>
      <c r="AB14" s="11" t="s">
        <v>229</v>
      </c>
      <c r="AC14" s="11" t="s">
        <v>230</v>
      </c>
      <c r="AD14" s="11" t="s">
        <v>218</v>
      </c>
      <c r="AE14" s="11" t="s">
        <v>231</v>
      </c>
    </row>
    <row r="15" spans="1:32" ht="35.1" customHeight="1" x14ac:dyDescent="0.25">
      <c r="A15" s="26" t="s">
        <v>232</v>
      </c>
      <c r="B15" s="57" t="s">
        <v>233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</row>
    <row r="16" spans="1:32" ht="35.1" customHeight="1" x14ac:dyDescent="0.25">
      <c r="A16" s="26" t="s">
        <v>234</v>
      </c>
      <c r="B16" s="57" t="s">
        <v>235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</row>
    <row r="17" spans="1:31" ht="35.1" customHeight="1" x14ac:dyDescent="0.25">
      <c r="A17" s="26" t="s">
        <v>236</v>
      </c>
      <c r="B17" s="57" t="s">
        <v>237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</row>
    <row r="18" spans="1:31" ht="35.1" customHeight="1" x14ac:dyDescent="0.25">
      <c r="A18" s="26" t="s">
        <v>238</v>
      </c>
      <c r="B18" s="57" t="s">
        <v>239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</row>
    <row r="19" spans="1:31" ht="35.1" customHeight="1" x14ac:dyDescent="0.25">
      <c r="A19" s="26" t="s">
        <v>240</v>
      </c>
      <c r="B19" s="57" t="s">
        <v>241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</row>
    <row r="20" spans="1:31" ht="35.1" customHeight="1" x14ac:dyDescent="0.25">
      <c r="A20" s="26" t="s">
        <v>242</v>
      </c>
      <c r="B20" s="57" t="s">
        <v>243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</row>
    <row r="21" spans="1:31" ht="35.1" customHeight="1" x14ac:dyDescent="0.25">
      <c r="A21" s="26" t="s">
        <v>244</v>
      </c>
      <c r="B21" s="57" t="s">
        <v>245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</row>
    <row r="22" spans="1:31" ht="35.1" customHeight="1" x14ac:dyDescent="0.25">
      <c r="A22" s="26" t="s">
        <v>246</v>
      </c>
      <c r="B22" s="57" t="s">
        <v>247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</row>
    <row r="23" spans="1:31" ht="35.1" customHeight="1" x14ac:dyDescent="0.25">
      <c r="A23" s="26" t="s">
        <v>248</v>
      </c>
      <c r="B23" s="57" t="s">
        <v>249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</row>
    <row r="24" spans="1:31" ht="35.1" customHeight="1" x14ac:dyDescent="0.25">
      <c r="A24" s="26" t="s">
        <v>250</v>
      </c>
      <c r="B24" s="57" t="s">
        <v>251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</row>
    <row r="25" spans="1:31" ht="35.1" customHeight="1" x14ac:dyDescent="0.25">
      <c r="A25" s="26" t="s">
        <v>252</v>
      </c>
      <c r="B25" s="57" t="s">
        <v>253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</row>
    <row r="26" spans="1:31" ht="35.1" customHeight="1" x14ac:dyDescent="0.25">
      <c r="A26" s="26" t="s">
        <v>254</v>
      </c>
      <c r="B26" s="57" t="s">
        <v>255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</row>
    <row r="27" spans="1:31" s="23" customFormat="1" ht="56.85" customHeight="1" x14ac:dyDescent="0.25">
      <c r="A27" s="24" t="s">
        <v>256</v>
      </c>
      <c r="B27" s="27"/>
      <c r="C27" s="24">
        <f>SUM(C15:C26)</f>
        <v>0</v>
      </c>
      <c r="D27" s="24">
        <f>SUM(D15:D26)</f>
        <v>0</v>
      </c>
      <c r="E27" s="24">
        <f>SUM(E15:E26)</f>
        <v>0</v>
      </c>
      <c r="F27" s="24">
        <f>SUM(F15:F26)</f>
        <v>0</v>
      </c>
      <c r="G27" s="24">
        <f t="shared" ref="G27:H27" si="0">SUM(G15:G26)</f>
        <v>0</v>
      </c>
      <c r="H27" s="24">
        <f t="shared" si="0"/>
        <v>0</v>
      </c>
      <c r="I27" s="24">
        <f>SUM(I15:I26)</f>
        <v>0</v>
      </c>
      <c r="J27" s="24">
        <f>SUM(J15:J26)</f>
        <v>0</v>
      </c>
      <c r="K27" s="24">
        <f>SUM(K15:K26)</f>
        <v>0</v>
      </c>
      <c r="L27" s="24">
        <f t="shared" ref="L27:M27" si="1">SUM(L15:L26)</f>
        <v>0</v>
      </c>
      <c r="M27" s="24">
        <f t="shared" si="1"/>
        <v>0</v>
      </c>
      <c r="N27" s="24">
        <f>SUM(N15:N26)</f>
        <v>0</v>
      </c>
      <c r="O27" s="24">
        <f>SUM(O15:O26)</f>
        <v>0</v>
      </c>
      <c r="P27" s="24">
        <f t="shared" ref="P27:AE27" si="2">SUM(P15:P26)</f>
        <v>0</v>
      </c>
      <c r="Q27" s="24">
        <f t="shared" si="2"/>
        <v>0</v>
      </c>
      <c r="R27" s="24">
        <f t="shared" si="2"/>
        <v>0</v>
      </c>
      <c r="S27" s="24">
        <f t="shared" si="2"/>
        <v>0</v>
      </c>
      <c r="T27" s="24">
        <f t="shared" si="2"/>
        <v>0</v>
      </c>
      <c r="U27" s="24">
        <f t="shared" si="2"/>
        <v>0</v>
      </c>
      <c r="V27" s="24">
        <f t="shared" si="2"/>
        <v>0</v>
      </c>
      <c r="W27" s="24">
        <f t="shared" si="2"/>
        <v>0</v>
      </c>
      <c r="X27" s="24">
        <f t="shared" si="2"/>
        <v>0</v>
      </c>
      <c r="Y27" s="24">
        <f t="shared" si="2"/>
        <v>0</v>
      </c>
      <c r="Z27" s="24">
        <f t="shared" si="2"/>
        <v>0</v>
      </c>
      <c r="AA27" s="24">
        <f t="shared" si="2"/>
        <v>0</v>
      </c>
      <c r="AB27" s="24">
        <f t="shared" si="2"/>
        <v>0</v>
      </c>
      <c r="AC27" s="24">
        <f t="shared" si="2"/>
        <v>0</v>
      </c>
      <c r="AD27" s="24">
        <f t="shared" si="2"/>
        <v>0</v>
      </c>
      <c r="AE27" s="24">
        <f t="shared" si="2"/>
        <v>0</v>
      </c>
    </row>
  </sheetData>
  <sheetProtection selectLockedCells="1"/>
  <mergeCells count="6">
    <mergeCell ref="AC5:AF5"/>
    <mergeCell ref="A14:B14"/>
    <mergeCell ref="A9:B9"/>
    <mergeCell ref="A10:B10"/>
    <mergeCell ref="A11:B11"/>
    <mergeCell ref="A12:B12"/>
  </mergeCells>
  <phoneticPr fontId="17" type="noConversion"/>
  <pageMargins left="0.70866141732283472" right="0.70866141732283472" top="0.78740157480314965" bottom="0.78740157480314965" header="0.31496062992125984" footer="0.31496062992125984"/>
  <pageSetup paperSize="9" scale="32" orientation="landscape" r:id="rId1"/>
  <headerFooter>
    <oddFooter>&amp;L=&amp;C2&amp;R&amp;F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6"/>
  <sheetViews>
    <sheetView zoomScale="55" zoomScaleNormal="55" zoomScalePageLayoutView="70" workbookViewId="0">
      <selection activeCell="G16" sqref="G16"/>
    </sheetView>
  </sheetViews>
  <sheetFormatPr baseColWidth="10" defaultColWidth="0.28515625" defaultRowHeight="15" x14ac:dyDescent="0.25"/>
  <cols>
    <col min="1" max="2" width="30.7109375" style="2" customWidth="1"/>
    <col min="3" max="5" width="18.7109375" customWidth="1"/>
    <col min="6" max="6" width="21.42578125" style="4" customWidth="1"/>
    <col min="7" max="7" width="19.85546875" bestFit="1" customWidth="1"/>
    <col min="8" max="14" width="18.7109375" customWidth="1"/>
    <col min="15" max="15" width="22.42578125" customWidth="1"/>
    <col min="16" max="16" width="18.7109375" customWidth="1"/>
    <col min="17" max="17" width="17.85546875" customWidth="1"/>
    <col min="18" max="19" width="23.28515625" customWidth="1"/>
    <col min="20" max="21" width="21.140625" customWidth="1"/>
  </cols>
  <sheetData>
    <row r="1" spans="1:21" x14ac:dyDescent="0.25"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1" x14ac:dyDescent="0.25">
      <c r="E2" t="str">
        <f>Compilation!$B$4</f>
        <v>……</v>
      </c>
    </row>
    <row r="3" spans="1:21" x14ac:dyDescent="0.25">
      <c r="E3" t="str">
        <f>Compilation!$B$7</f>
        <v>……</v>
      </c>
    </row>
    <row r="4" spans="1:21" x14ac:dyDescent="0.25">
      <c r="E4" s="70">
        <f ca="1">Compilation!$B$9</f>
        <v>46302</v>
      </c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x14ac:dyDescent="0.25"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</row>
    <row r="6" spans="1:21" ht="21" customHeight="1" x14ac:dyDescent="0.25">
      <c r="A6" s="29"/>
      <c r="B6" s="30"/>
      <c r="C6" s="85" t="s">
        <v>257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7"/>
      <c r="U6" s="87"/>
    </row>
    <row r="7" spans="1:21" ht="18.75" customHeight="1" x14ac:dyDescent="0.25">
      <c r="A7" s="31"/>
      <c r="B7" s="32"/>
      <c r="C7" s="88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90"/>
      <c r="U7" s="90"/>
    </row>
    <row r="8" spans="1:21" x14ac:dyDescent="0.25">
      <c r="A8" s="80" t="s">
        <v>145</v>
      </c>
      <c r="B8" s="80"/>
      <c r="C8" s="13" t="s">
        <v>258</v>
      </c>
      <c r="D8" s="13" t="s">
        <v>259</v>
      </c>
      <c r="E8" s="13" t="s">
        <v>260</v>
      </c>
      <c r="F8" s="21" t="s">
        <v>261</v>
      </c>
      <c r="G8" s="11" t="s">
        <v>262</v>
      </c>
      <c r="H8" s="11" t="s">
        <v>263</v>
      </c>
      <c r="I8" s="11" t="s">
        <v>264</v>
      </c>
      <c r="J8" s="11" t="s">
        <v>265</v>
      </c>
      <c r="K8" s="11" t="s">
        <v>384</v>
      </c>
      <c r="L8" s="11" t="s">
        <v>266</v>
      </c>
      <c r="M8" s="11" t="s">
        <v>267</v>
      </c>
      <c r="N8" s="11" t="s">
        <v>268</v>
      </c>
      <c r="O8" s="11" t="s">
        <v>506</v>
      </c>
      <c r="P8" s="11" t="s">
        <v>505</v>
      </c>
      <c r="Q8" s="11" t="s">
        <v>269</v>
      </c>
      <c r="R8" s="11" t="s">
        <v>270</v>
      </c>
      <c r="S8" s="11" t="s">
        <v>271</v>
      </c>
      <c r="T8" s="11" t="s">
        <v>272</v>
      </c>
    </row>
    <row r="9" spans="1:21" x14ac:dyDescent="0.25">
      <c r="A9" s="80" t="s">
        <v>170</v>
      </c>
      <c r="B9" s="80"/>
      <c r="C9" s="13" t="s">
        <v>273</v>
      </c>
      <c r="D9" s="13" t="s">
        <v>273</v>
      </c>
      <c r="E9" s="13" t="s">
        <v>273</v>
      </c>
      <c r="F9" s="21" t="s">
        <v>274</v>
      </c>
      <c r="G9" s="21" t="s">
        <v>274</v>
      </c>
      <c r="H9" s="21" t="s">
        <v>274</v>
      </c>
      <c r="I9" s="11" t="s">
        <v>275</v>
      </c>
      <c r="J9" s="11" t="s">
        <v>276</v>
      </c>
      <c r="K9" s="11" t="s">
        <v>385</v>
      </c>
      <c r="L9" s="11" t="s">
        <v>277</v>
      </c>
      <c r="M9" s="11" t="s">
        <v>277</v>
      </c>
      <c r="N9" s="11" t="s">
        <v>277</v>
      </c>
      <c r="O9" s="11" t="s">
        <v>278</v>
      </c>
      <c r="P9" s="11" t="s">
        <v>279</v>
      </c>
      <c r="Q9" s="11" t="s">
        <v>279</v>
      </c>
      <c r="R9" s="11" t="s">
        <v>273</v>
      </c>
      <c r="S9" s="11" t="s">
        <v>273</v>
      </c>
      <c r="T9" s="11" t="s">
        <v>273</v>
      </c>
    </row>
    <row r="10" spans="1:21" x14ac:dyDescent="0.25">
      <c r="A10" s="80" t="s">
        <v>192</v>
      </c>
      <c r="B10" s="80"/>
      <c r="C10" s="13" t="s">
        <v>280</v>
      </c>
      <c r="D10" s="13" t="s">
        <v>281</v>
      </c>
      <c r="E10" s="13" t="s">
        <v>282</v>
      </c>
      <c r="F10" s="68" t="s">
        <v>283</v>
      </c>
      <c r="G10" s="13" t="s">
        <v>280</v>
      </c>
      <c r="H10" s="13" t="s">
        <v>280</v>
      </c>
      <c r="I10" s="11"/>
      <c r="J10" s="11"/>
      <c r="K10" s="11" t="s">
        <v>386</v>
      </c>
      <c r="L10" s="11"/>
      <c r="M10" s="11"/>
      <c r="N10" s="11"/>
      <c r="O10" s="11" t="s">
        <v>284</v>
      </c>
      <c r="P10" s="11" t="s">
        <v>285</v>
      </c>
      <c r="Q10" s="11" t="s">
        <v>286</v>
      </c>
      <c r="R10" s="11" t="s">
        <v>287</v>
      </c>
      <c r="S10" s="11" t="s">
        <v>288</v>
      </c>
      <c r="T10" s="11" t="s">
        <v>289</v>
      </c>
    </row>
    <row r="11" spans="1:21" x14ac:dyDescent="0.25">
      <c r="A11" s="81" t="s">
        <v>203</v>
      </c>
      <c r="B11" s="82"/>
      <c r="C11" s="11" t="s">
        <v>204</v>
      </c>
      <c r="D11" s="11" t="s">
        <v>204</v>
      </c>
      <c r="E11" s="11" t="s">
        <v>204</v>
      </c>
      <c r="F11" s="11" t="s">
        <v>204</v>
      </c>
      <c r="G11" s="11" t="s">
        <v>204</v>
      </c>
      <c r="H11" s="11" t="s">
        <v>204</v>
      </c>
      <c r="I11" s="11" t="s">
        <v>204</v>
      </c>
      <c r="J11" s="11" t="s">
        <v>204</v>
      </c>
      <c r="K11" s="11" t="s">
        <v>204</v>
      </c>
      <c r="L11" s="11" t="s">
        <v>204</v>
      </c>
      <c r="M11" s="11" t="s">
        <v>204</v>
      </c>
      <c r="N11" s="11" t="s">
        <v>204</v>
      </c>
      <c r="O11" s="11" t="s">
        <v>204</v>
      </c>
      <c r="P11" s="11" t="s">
        <v>204</v>
      </c>
      <c r="Q11" s="11" t="s">
        <v>204</v>
      </c>
      <c r="R11" s="11" t="s">
        <v>204</v>
      </c>
      <c r="S11" s="11" t="s">
        <v>204</v>
      </c>
      <c r="T11" s="11" t="s">
        <v>204</v>
      </c>
    </row>
    <row r="12" spans="1:21" ht="69" customHeight="1" x14ac:dyDescent="0.25">
      <c r="A12" s="10" t="s">
        <v>205</v>
      </c>
      <c r="B12" s="10" t="s">
        <v>206</v>
      </c>
      <c r="C12" s="12"/>
      <c r="D12" s="12"/>
      <c r="E12" s="12"/>
      <c r="F12" s="20"/>
      <c r="G12" s="12"/>
      <c r="H12" s="12"/>
      <c r="I12" s="12"/>
      <c r="J12" s="12"/>
      <c r="K12" s="10"/>
      <c r="L12" s="12"/>
      <c r="M12" s="12"/>
      <c r="N12" s="12"/>
      <c r="O12" s="10"/>
      <c r="P12" s="10"/>
      <c r="Q12" s="10"/>
      <c r="R12" s="10"/>
      <c r="S12" s="10"/>
      <c r="T12" s="10"/>
    </row>
    <row r="13" spans="1:21" x14ac:dyDescent="0.25">
      <c r="A13" s="80" t="s">
        <v>207</v>
      </c>
      <c r="B13" s="80"/>
      <c r="C13" s="11" t="s">
        <v>290</v>
      </c>
      <c r="D13" s="11" t="s">
        <v>218</v>
      </c>
      <c r="E13" s="11" t="s">
        <v>218</v>
      </c>
      <c r="F13" s="11" t="s">
        <v>291</v>
      </c>
      <c r="G13" s="11" t="s">
        <v>292</v>
      </c>
      <c r="H13" s="11" t="s">
        <v>292</v>
      </c>
      <c r="I13" s="11" t="s">
        <v>293</v>
      </c>
      <c r="J13" s="11" t="s">
        <v>293</v>
      </c>
      <c r="K13" s="11" t="s">
        <v>225</v>
      </c>
      <c r="L13" s="11" t="s">
        <v>294</v>
      </c>
      <c r="M13" s="11" t="s">
        <v>295</v>
      </c>
      <c r="N13" s="11" t="s">
        <v>296</v>
      </c>
      <c r="O13" s="11" t="s">
        <v>291</v>
      </c>
      <c r="P13" s="11" t="s">
        <v>291</v>
      </c>
      <c r="Q13" s="11" t="s">
        <v>219</v>
      </c>
      <c r="R13" s="11" t="s">
        <v>219</v>
      </c>
      <c r="S13" s="11" t="s">
        <v>219</v>
      </c>
      <c r="T13" s="11" t="s">
        <v>219</v>
      </c>
    </row>
    <row r="14" spans="1:21" ht="35.1" customHeight="1" x14ac:dyDescent="0.25">
      <c r="A14" s="26" t="s">
        <v>232</v>
      </c>
      <c r="B14" s="28" t="str">
        <f>'Light modules'!B15</f>
        <v>Area name 1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5" spans="1:21" ht="35.1" customHeight="1" x14ac:dyDescent="0.25">
      <c r="A15" s="26" t="s">
        <v>234</v>
      </c>
      <c r="B15" s="28" t="str">
        <f>'Light modules'!B16</f>
        <v>Area name 2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</row>
    <row r="16" spans="1:21" ht="35.1" customHeight="1" x14ac:dyDescent="0.25">
      <c r="A16" s="26" t="s">
        <v>236</v>
      </c>
      <c r="B16" s="28" t="str">
        <f>'Light modules'!B17</f>
        <v>Area name 3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</row>
    <row r="17" spans="1:20" ht="35.1" customHeight="1" x14ac:dyDescent="0.25">
      <c r="A17" s="26" t="s">
        <v>238</v>
      </c>
      <c r="B17" s="28" t="str">
        <f>'Light modules'!B18</f>
        <v>Area name 4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</row>
    <row r="18" spans="1:20" ht="35.1" customHeight="1" x14ac:dyDescent="0.25">
      <c r="A18" s="26" t="s">
        <v>240</v>
      </c>
      <c r="B18" s="28" t="str">
        <f>'Light modules'!B19</f>
        <v>Area  name 5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</row>
    <row r="19" spans="1:20" ht="35.1" customHeight="1" x14ac:dyDescent="0.25">
      <c r="A19" s="26" t="s">
        <v>242</v>
      </c>
      <c r="B19" s="28" t="str">
        <f>'Light modules'!B20</f>
        <v>Area  name 6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</row>
    <row r="20" spans="1:20" ht="35.1" customHeight="1" x14ac:dyDescent="0.25">
      <c r="A20" s="26" t="s">
        <v>244</v>
      </c>
      <c r="B20" s="28" t="str">
        <f>'Light modules'!B21</f>
        <v>Area  name 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</row>
    <row r="21" spans="1:20" ht="35.1" customHeight="1" x14ac:dyDescent="0.25">
      <c r="A21" s="26" t="s">
        <v>246</v>
      </c>
      <c r="B21" s="28" t="str">
        <f>'Light modules'!B22</f>
        <v>Area  name 8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</row>
    <row r="22" spans="1:20" ht="35.1" customHeight="1" x14ac:dyDescent="0.25">
      <c r="A22" s="26" t="s">
        <v>248</v>
      </c>
      <c r="B22" s="28" t="str">
        <f>'Light modules'!B23</f>
        <v>Area  name 9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</row>
    <row r="23" spans="1:20" ht="35.1" customHeight="1" x14ac:dyDescent="0.25">
      <c r="A23" s="26" t="s">
        <v>250</v>
      </c>
      <c r="B23" s="28" t="str">
        <f>'Light modules'!B24</f>
        <v>Area  name 10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</row>
    <row r="24" spans="1:20" ht="35.1" customHeight="1" x14ac:dyDescent="0.25">
      <c r="A24" s="26" t="s">
        <v>252</v>
      </c>
      <c r="B24" s="28" t="str">
        <f>'Light modules'!B25</f>
        <v>Area  name 11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</row>
    <row r="25" spans="1:20" ht="35.1" customHeight="1" x14ac:dyDescent="0.25">
      <c r="A25" s="26" t="s">
        <v>254</v>
      </c>
      <c r="B25" s="28" t="str">
        <f>'Light modules'!B26</f>
        <v>Area  name 12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</row>
    <row r="26" spans="1:20" s="23" customFormat="1" ht="56.85" customHeight="1" x14ac:dyDescent="0.25">
      <c r="A26" s="24" t="s">
        <v>256</v>
      </c>
      <c r="B26" s="24"/>
      <c r="C26" s="24">
        <f t="shared" ref="C26:T26" si="0">SUM(C14:C25)</f>
        <v>0</v>
      </c>
      <c r="D26" s="24">
        <f t="shared" si="0"/>
        <v>0</v>
      </c>
      <c r="E26" s="24">
        <f t="shared" si="0"/>
        <v>0</v>
      </c>
      <c r="F26" s="24">
        <f t="shared" si="0"/>
        <v>0</v>
      </c>
      <c r="G26" s="24">
        <f t="shared" si="0"/>
        <v>0</v>
      </c>
      <c r="H26" s="24">
        <f t="shared" si="0"/>
        <v>0</v>
      </c>
      <c r="I26" s="24">
        <f t="shared" si="0"/>
        <v>0</v>
      </c>
      <c r="J26" s="24">
        <f t="shared" ref="J26" si="1">SUM(J14:J25)</f>
        <v>0</v>
      </c>
      <c r="K26" s="24">
        <f>SUM(K14:K25)</f>
        <v>0</v>
      </c>
      <c r="L26" s="24">
        <f t="shared" si="0"/>
        <v>0</v>
      </c>
      <c r="M26" s="24">
        <f t="shared" si="0"/>
        <v>0</v>
      </c>
      <c r="N26" s="24">
        <f t="shared" si="0"/>
        <v>0</v>
      </c>
      <c r="O26" s="24">
        <f t="shared" si="0"/>
        <v>0</v>
      </c>
      <c r="P26" s="24">
        <f t="shared" si="0"/>
        <v>0</v>
      </c>
      <c r="Q26" s="24">
        <f t="shared" si="0"/>
        <v>0</v>
      </c>
      <c r="R26" s="24">
        <f t="shared" si="0"/>
        <v>0</v>
      </c>
      <c r="S26" s="24">
        <f t="shared" si="0"/>
        <v>0</v>
      </c>
      <c r="T26" s="24">
        <f t="shared" si="0"/>
        <v>0</v>
      </c>
    </row>
  </sheetData>
  <sheetProtection selectLockedCells="1"/>
  <mergeCells count="8">
    <mergeCell ref="I1:U1"/>
    <mergeCell ref="I5:U5"/>
    <mergeCell ref="A13:B13"/>
    <mergeCell ref="A8:B8"/>
    <mergeCell ref="A9:B9"/>
    <mergeCell ref="A10:B10"/>
    <mergeCell ref="C6:U7"/>
    <mergeCell ref="A11:B11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  <headerFooter>
    <oddFooter>&amp;C3&amp;R&amp;F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27"/>
  <sheetViews>
    <sheetView zoomScale="55" zoomScaleNormal="55" zoomScalePageLayoutView="85" workbookViewId="0">
      <selection activeCell="AA26" sqref="C15:AA26"/>
    </sheetView>
  </sheetViews>
  <sheetFormatPr baseColWidth="10" defaultColWidth="0.28515625" defaultRowHeight="15" x14ac:dyDescent="0.25"/>
  <cols>
    <col min="1" max="2" width="30.7109375" style="2" customWidth="1"/>
    <col min="3" max="4" width="18.7109375" customWidth="1"/>
    <col min="5" max="5" width="19.85546875" bestFit="1" customWidth="1"/>
    <col min="6" max="16" width="18.7109375" customWidth="1"/>
    <col min="17" max="17" width="20" customWidth="1"/>
    <col min="18" max="27" width="18.7109375" customWidth="1"/>
  </cols>
  <sheetData>
    <row r="1" spans="1:27" x14ac:dyDescent="0.25"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</row>
    <row r="2" spans="1:27" x14ac:dyDescent="0.25">
      <c r="D2" t="str">
        <f>Compilation!$B$4</f>
        <v>……</v>
      </c>
    </row>
    <row r="3" spans="1:27" x14ac:dyDescent="0.25">
      <c r="D3" t="str">
        <f>Compilation!$B$7</f>
        <v>……</v>
      </c>
    </row>
    <row r="4" spans="1:27" x14ac:dyDescent="0.25">
      <c r="D4" s="70">
        <f ca="1">Compilation!$B$9</f>
        <v>46302</v>
      </c>
      <c r="J4" s="36"/>
      <c r="K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7" x14ac:dyDescent="0.25"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</row>
    <row r="7" spans="1:27" ht="26.25" customHeight="1" x14ac:dyDescent="0.25">
      <c r="A7" s="29"/>
      <c r="B7" s="30"/>
      <c r="C7" s="85" t="s">
        <v>297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7"/>
      <c r="U7" s="87"/>
      <c r="V7" s="87"/>
      <c r="W7" s="87"/>
      <c r="X7" s="87"/>
      <c r="Y7" s="87"/>
      <c r="Z7" s="87"/>
      <c r="AA7" s="87"/>
    </row>
    <row r="8" spans="1:27" ht="26.25" customHeight="1" x14ac:dyDescent="0.25">
      <c r="A8" s="31"/>
      <c r="B8" s="32"/>
      <c r="C8" s="88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90"/>
      <c r="U8" s="90"/>
      <c r="V8" s="90"/>
      <c r="W8" s="90"/>
      <c r="X8" s="90"/>
      <c r="Y8" s="90"/>
      <c r="Z8" s="90"/>
      <c r="AA8" s="90"/>
    </row>
    <row r="9" spans="1:27" x14ac:dyDescent="0.25">
      <c r="A9" s="80" t="s">
        <v>145</v>
      </c>
      <c r="B9" s="80"/>
      <c r="C9" s="11" t="s">
        <v>298</v>
      </c>
      <c r="D9" s="11" t="s">
        <v>299</v>
      </c>
      <c r="E9" s="11" t="s">
        <v>300</v>
      </c>
      <c r="F9" s="11" t="s">
        <v>301</v>
      </c>
      <c r="G9" s="11" t="s">
        <v>302</v>
      </c>
      <c r="H9" s="11" t="s">
        <v>303</v>
      </c>
      <c r="I9" s="11" t="s">
        <v>304</v>
      </c>
      <c r="J9" s="11" t="s">
        <v>305</v>
      </c>
      <c r="K9" s="11" t="s">
        <v>306</v>
      </c>
      <c r="L9" s="11" t="s">
        <v>307</v>
      </c>
      <c r="M9" s="2" t="s">
        <v>308</v>
      </c>
      <c r="N9" s="11" t="s">
        <v>309</v>
      </c>
      <c r="O9" s="2" t="s">
        <v>310</v>
      </c>
      <c r="P9" s="11" t="s">
        <v>311</v>
      </c>
      <c r="Q9" s="11" t="s">
        <v>312</v>
      </c>
      <c r="R9" s="11" t="s">
        <v>313</v>
      </c>
      <c r="S9" s="11" t="s">
        <v>314</v>
      </c>
      <c r="T9" s="11" t="s">
        <v>315</v>
      </c>
      <c r="U9" s="11" t="s">
        <v>387</v>
      </c>
      <c r="V9" s="11" t="s">
        <v>390</v>
      </c>
      <c r="W9" s="11" t="s">
        <v>391</v>
      </c>
      <c r="X9" s="11" t="s">
        <v>392</v>
      </c>
      <c r="Y9" s="11" t="s">
        <v>396</v>
      </c>
      <c r="Z9" s="11" t="s">
        <v>398</v>
      </c>
      <c r="AA9" s="11" t="s">
        <v>400</v>
      </c>
    </row>
    <row r="10" spans="1:27" x14ac:dyDescent="0.25">
      <c r="A10" s="80" t="s">
        <v>170</v>
      </c>
      <c r="B10" s="80"/>
      <c r="C10" s="11" t="s">
        <v>316</v>
      </c>
      <c r="D10" s="11" t="s">
        <v>316</v>
      </c>
      <c r="E10" s="11" t="s">
        <v>316</v>
      </c>
      <c r="F10" s="11" t="s">
        <v>317</v>
      </c>
      <c r="G10" s="11" t="s">
        <v>317</v>
      </c>
      <c r="H10" s="11" t="s">
        <v>317</v>
      </c>
      <c r="I10" s="11" t="s">
        <v>317</v>
      </c>
      <c r="J10" s="11" t="s">
        <v>317</v>
      </c>
      <c r="K10" s="11" t="s">
        <v>317</v>
      </c>
      <c r="L10" s="11" t="s">
        <v>318</v>
      </c>
      <c r="M10" s="11" t="s">
        <v>318</v>
      </c>
      <c r="N10" s="11" t="s">
        <v>318</v>
      </c>
      <c r="O10" s="11" t="s">
        <v>319</v>
      </c>
      <c r="P10" s="11" t="s">
        <v>317</v>
      </c>
      <c r="Q10" s="11" t="s">
        <v>317</v>
      </c>
      <c r="R10" s="11" t="s">
        <v>320</v>
      </c>
      <c r="S10" s="11" t="s">
        <v>320</v>
      </c>
      <c r="T10" s="11" t="s">
        <v>320</v>
      </c>
      <c r="U10" s="11" t="s">
        <v>388</v>
      </c>
      <c r="V10" s="11" t="s">
        <v>388</v>
      </c>
      <c r="W10" s="11" t="s">
        <v>388</v>
      </c>
      <c r="X10" s="11" t="s">
        <v>393</v>
      </c>
      <c r="Y10" s="11" t="s">
        <v>393</v>
      </c>
      <c r="Z10" s="11" t="s">
        <v>393</v>
      </c>
      <c r="AA10" s="11" t="s">
        <v>393</v>
      </c>
    </row>
    <row r="11" spans="1:27" x14ac:dyDescent="0.25">
      <c r="A11" s="80" t="s">
        <v>192</v>
      </c>
      <c r="B11" s="80"/>
      <c r="C11" s="11" t="s">
        <v>321</v>
      </c>
      <c r="D11" s="11" t="s">
        <v>322</v>
      </c>
      <c r="E11" s="11" t="s">
        <v>323</v>
      </c>
      <c r="F11" s="11" t="s">
        <v>321</v>
      </c>
      <c r="G11" s="11" t="s">
        <v>322</v>
      </c>
      <c r="H11" s="11" t="s">
        <v>323</v>
      </c>
      <c r="I11" s="11" t="s">
        <v>324</v>
      </c>
      <c r="J11" s="11" t="s">
        <v>323</v>
      </c>
      <c r="K11" s="11" t="s">
        <v>325</v>
      </c>
      <c r="L11" s="11" t="s">
        <v>324</v>
      </c>
      <c r="M11" s="11" t="s">
        <v>323</v>
      </c>
      <c r="N11" s="11" t="s">
        <v>325</v>
      </c>
      <c r="O11" s="11" t="s">
        <v>326</v>
      </c>
      <c r="P11" s="11" t="s">
        <v>327</v>
      </c>
      <c r="Q11" s="11" t="s">
        <v>328</v>
      </c>
      <c r="R11" s="11" t="s">
        <v>329</v>
      </c>
      <c r="S11" s="11" t="s">
        <v>330</v>
      </c>
      <c r="T11" s="11" t="s">
        <v>331</v>
      </c>
      <c r="U11" s="11" t="s">
        <v>329</v>
      </c>
      <c r="V11" s="11" t="s">
        <v>330</v>
      </c>
      <c r="W11" s="11" t="s">
        <v>331</v>
      </c>
      <c r="X11" s="11" t="s">
        <v>394</v>
      </c>
      <c r="Y11" s="11" t="s">
        <v>397</v>
      </c>
      <c r="Z11" s="11" t="s">
        <v>399</v>
      </c>
      <c r="AA11" s="11" t="s">
        <v>401</v>
      </c>
    </row>
    <row r="12" spans="1:27" x14ac:dyDescent="0.25">
      <c r="A12" s="81" t="s">
        <v>203</v>
      </c>
      <c r="B12" s="82"/>
      <c r="C12" s="11" t="s">
        <v>204</v>
      </c>
      <c r="D12" s="11" t="s">
        <v>204</v>
      </c>
      <c r="E12" s="11" t="s">
        <v>204</v>
      </c>
      <c r="F12" s="11" t="s">
        <v>204</v>
      </c>
      <c r="G12" s="11" t="s">
        <v>204</v>
      </c>
      <c r="H12" s="11" t="s">
        <v>204</v>
      </c>
      <c r="I12" s="11" t="s">
        <v>204</v>
      </c>
      <c r="J12" s="11" t="s">
        <v>204</v>
      </c>
      <c r="K12" s="11" t="s">
        <v>204</v>
      </c>
      <c r="L12" s="11" t="s">
        <v>204</v>
      </c>
      <c r="M12" s="11" t="s">
        <v>204</v>
      </c>
      <c r="N12" s="11" t="s">
        <v>204</v>
      </c>
      <c r="O12" s="11" t="s">
        <v>0</v>
      </c>
      <c r="P12" s="11" t="s">
        <v>204</v>
      </c>
      <c r="Q12" s="11" t="s">
        <v>204</v>
      </c>
      <c r="R12" s="11" t="s">
        <v>204</v>
      </c>
      <c r="S12" s="11" t="s">
        <v>204</v>
      </c>
      <c r="T12" s="11" t="s">
        <v>204</v>
      </c>
      <c r="U12" s="11" t="s">
        <v>204</v>
      </c>
      <c r="V12" s="11" t="s">
        <v>204</v>
      </c>
      <c r="W12" s="11" t="s">
        <v>204</v>
      </c>
      <c r="X12" s="11" t="s">
        <v>204</v>
      </c>
      <c r="Y12" s="11" t="s">
        <v>204</v>
      </c>
      <c r="Z12" s="11" t="s">
        <v>204</v>
      </c>
      <c r="AA12" s="11" t="s">
        <v>204</v>
      </c>
    </row>
    <row r="13" spans="1:27" ht="69" customHeight="1" x14ac:dyDescent="0.25">
      <c r="A13" s="10" t="s">
        <v>205</v>
      </c>
      <c r="B13" s="10" t="s">
        <v>206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0" t="s">
        <v>207</v>
      </c>
      <c r="B14" s="80"/>
      <c r="C14" s="11" t="s">
        <v>332</v>
      </c>
      <c r="D14" s="11" t="s">
        <v>332</v>
      </c>
      <c r="E14" s="11" t="s">
        <v>332</v>
      </c>
      <c r="F14" s="11" t="s">
        <v>332</v>
      </c>
      <c r="G14" s="11" t="s">
        <v>332</v>
      </c>
      <c r="H14" s="11" t="s">
        <v>332</v>
      </c>
      <c r="I14" s="11" t="s">
        <v>333</v>
      </c>
      <c r="J14" s="11" t="s">
        <v>333</v>
      </c>
      <c r="K14" s="11" t="s">
        <v>333</v>
      </c>
      <c r="L14" s="11" t="s">
        <v>333</v>
      </c>
      <c r="M14" s="11" t="s">
        <v>333</v>
      </c>
      <c r="N14" s="11" t="s">
        <v>334</v>
      </c>
      <c r="O14" s="11" t="s">
        <v>335</v>
      </c>
      <c r="P14" s="11" t="s">
        <v>336</v>
      </c>
      <c r="Q14" s="11" t="s">
        <v>336</v>
      </c>
      <c r="R14" s="11" t="s">
        <v>337</v>
      </c>
      <c r="S14" s="11" t="s">
        <v>337</v>
      </c>
      <c r="T14" s="11" t="s">
        <v>337</v>
      </c>
      <c r="U14" s="11" t="s">
        <v>389</v>
      </c>
      <c r="V14" s="11" t="s">
        <v>389</v>
      </c>
      <c r="W14" s="11" t="s">
        <v>389</v>
      </c>
      <c r="X14" s="11" t="s">
        <v>395</v>
      </c>
      <c r="Y14" s="11" t="s">
        <v>395</v>
      </c>
      <c r="Z14" s="11" t="s">
        <v>395</v>
      </c>
      <c r="AA14" s="11" t="s">
        <v>395</v>
      </c>
    </row>
    <row r="15" spans="1:27" ht="35.1" customHeight="1" x14ac:dyDescent="0.25">
      <c r="A15" s="26" t="s">
        <v>232</v>
      </c>
      <c r="B15" s="28" t="str">
        <f>'Light modules'!B15</f>
        <v>Area name 1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ht="35.1" customHeight="1" x14ac:dyDescent="0.25">
      <c r="A16" s="26" t="s">
        <v>234</v>
      </c>
      <c r="B16" s="28" t="str">
        <f>'Light modules'!B16</f>
        <v>Area name 2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ht="35.1" customHeight="1" x14ac:dyDescent="0.25">
      <c r="A17" s="26" t="s">
        <v>236</v>
      </c>
      <c r="B17" s="28" t="str">
        <f>'Light modules'!B17</f>
        <v>Area name 3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ht="35.1" customHeight="1" x14ac:dyDescent="0.25">
      <c r="A18" s="26" t="s">
        <v>238</v>
      </c>
      <c r="B18" s="28" t="str">
        <f>'Light modules'!B18</f>
        <v>Area name 4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ht="35.1" customHeight="1" x14ac:dyDescent="0.25">
      <c r="A19" s="26" t="s">
        <v>240</v>
      </c>
      <c r="B19" s="28" t="str">
        <f>'Light modules'!B19</f>
        <v>Area  name 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ht="35.1" customHeight="1" x14ac:dyDescent="0.25">
      <c r="A20" s="26" t="s">
        <v>242</v>
      </c>
      <c r="B20" s="28" t="str">
        <f>'Light modules'!B20</f>
        <v>Area  name 6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ht="35.1" customHeight="1" x14ac:dyDescent="0.25">
      <c r="A21" s="26" t="s">
        <v>244</v>
      </c>
      <c r="B21" s="28" t="str">
        <f>'Light modules'!B21</f>
        <v>Area  name 7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ht="35.1" customHeight="1" x14ac:dyDescent="0.25">
      <c r="A22" s="26" t="s">
        <v>246</v>
      </c>
      <c r="B22" s="28" t="str">
        <f>'Light modules'!B22</f>
        <v>Area  name 8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ht="35.1" customHeight="1" x14ac:dyDescent="0.25">
      <c r="A23" s="26" t="s">
        <v>248</v>
      </c>
      <c r="B23" s="28" t="str">
        <f>'Light modules'!B23</f>
        <v>Area  name 9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ht="35.1" customHeight="1" x14ac:dyDescent="0.25">
      <c r="A24" s="26" t="s">
        <v>250</v>
      </c>
      <c r="B24" s="28" t="str">
        <f>'Light modules'!B24</f>
        <v>Area  name 10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ht="35.1" customHeight="1" x14ac:dyDescent="0.25">
      <c r="A25" s="26" t="s">
        <v>252</v>
      </c>
      <c r="B25" s="28" t="str">
        <f>'Light modules'!B25</f>
        <v>Area  name 11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ht="35.1" customHeight="1" x14ac:dyDescent="0.25">
      <c r="A26" s="26" t="s">
        <v>254</v>
      </c>
      <c r="B26" s="28" t="str">
        <f>'Light modules'!B26</f>
        <v>Area  name 12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s="23" customFormat="1" ht="56.85" customHeight="1" x14ac:dyDescent="0.25">
      <c r="A27" s="24" t="s">
        <v>256</v>
      </c>
      <c r="B27" s="24"/>
      <c r="C27" s="24">
        <f>SUM(C15:C26)</f>
        <v>0</v>
      </c>
      <c r="D27" s="24">
        <f t="shared" ref="D27:T27" si="0">SUM(D15:D26)</f>
        <v>0</v>
      </c>
      <c r="E27" s="24">
        <f t="shared" si="0"/>
        <v>0</v>
      </c>
      <c r="F27" s="24">
        <f t="shared" si="0"/>
        <v>0</v>
      </c>
      <c r="G27" s="24">
        <f t="shared" si="0"/>
        <v>0</v>
      </c>
      <c r="H27" s="24">
        <f t="shared" si="0"/>
        <v>0</v>
      </c>
      <c r="I27" s="24">
        <f t="shared" si="0"/>
        <v>0</v>
      </c>
      <c r="J27" s="24">
        <f t="shared" si="0"/>
        <v>0</v>
      </c>
      <c r="K27" s="24">
        <f t="shared" si="0"/>
        <v>0</v>
      </c>
      <c r="L27" s="24">
        <f t="shared" si="0"/>
        <v>0</v>
      </c>
      <c r="M27" s="24">
        <f t="shared" si="0"/>
        <v>0</v>
      </c>
      <c r="N27" s="24">
        <f t="shared" si="0"/>
        <v>0</v>
      </c>
      <c r="O27" s="24">
        <f t="shared" si="0"/>
        <v>0</v>
      </c>
      <c r="P27" s="24">
        <f t="shared" si="0"/>
        <v>0</v>
      </c>
      <c r="Q27" s="24">
        <f t="shared" si="0"/>
        <v>0</v>
      </c>
      <c r="R27" s="24">
        <f t="shared" si="0"/>
        <v>0</v>
      </c>
      <c r="S27" s="24">
        <f t="shared" si="0"/>
        <v>0</v>
      </c>
      <c r="T27" s="24">
        <f t="shared" si="0"/>
        <v>0</v>
      </c>
      <c r="U27" s="24">
        <f t="shared" ref="U27:AA27" si="1">SUM(U15:U26)</f>
        <v>0</v>
      </c>
      <c r="V27" s="24">
        <f t="shared" si="1"/>
        <v>0</v>
      </c>
      <c r="W27" s="24">
        <f t="shared" si="1"/>
        <v>0</v>
      </c>
      <c r="X27" s="24">
        <f t="shared" si="1"/>
        <v>0</v>
      </c>
      <c r="Y27" s="24">
        <f t="shared" si="1"/>
        <v>0</v>
      </c>
      <c r="Z27" s="24">
        <f t="shared" si="1"/>
        <v>0</v>
      </c>
      <c r="AA27" s="24">
        <f t="shared" si="1"/>
        <v>0</v>
      </c>
    </row>
  </sheetData>
  <sheetProtection selectLockedCells="1"/>
  <mergeCells count="8">
    <mergeCell ref="H1:AA1"/>
    <mergeCell ref="H5:AA5"/>
    <mergeCell ref="A14:B14"/>
    <mergeCell ref="A9:B9"/>
    <mergeCell ref="A10:B10"/>
    <mergeCell ref="A11:B11"/>
    <mergeCell ref="C7:AA8"/>
    <mergeCell ref="A12:B12"/>
  </mergeCells>
  <pageMargins left="0.70866141732283472" right="0.70866141732283472" top="0.78740157480314965" bottom="0.78740157480314965" header="0.31496062992125984" footer="0.31496062992125984"/>
  <pageSetup paperSize="9" scale="32" orientation="landscape" r:id="rId1"/>
  <headerFooter>
    <oddFooter>&amp;C4&amp;R&amp;F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26"/>
  <sheetViews>
    <sheetView zoomScale="55" zoomScaleNormal="55" workbookViewId="0">
      <selection activeCell="U47" sqref="U47"/>
    </sheetView>
  </sheetViews>
  <sheetFormatPr baseColWidth="10" defaultColWidth="0.28515625" defaultRowHeight="15" x14ac:dyDescent="0.25"/>
  <cols>
    <col min="1" max="2" width="30.7109375" style="2" customWidth="1"/>
    <col min="3" max="16" width="18.7109375" customWidth="1"/>
    <col min="17" max="17" width="19.85546875" bestFit="1" customWidth="1"/>
    <col min="18" max="23" width="19.85546875" customWidth="1"/>
    <col min="24" max="24" width="0.28515625" hidden="1" customWidth="1"/>
    <col min="25" max="25" width="0.140625" hidden="1" customWidth="1"/>
  </cols>
  <sheetData>
    <row r="1" spans="1:25" x14ac:dyDescent="0.25">
      <c r="G1" s="79" t="str">
        <f>Compilation!B4</f>
        <v>……</v>
      </c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</row>
    <row r="2" spans="1:25" x14ac:dyDescent="0.25">
      <c r="G2" s="79" t="str">
        <f>Compilation!B7</f>
        <v>……</v>
      </c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5" x14ac:dyDescent="0.25">
      <c r="G3" s="91">
        <f ca="1">Compilation!B9</f>
        <v>46302</v>
      </c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</row>
    <row r="6" spans="1:25" ht="21" customHeight="1" x14ac:dyDescent="0.25">
      <c r="A6" s="29"/>
      <c r="B6" s="30"/>
      <c r="C6" s="85" t="s">
        <v>338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7"/>
    </row>
    <row r="7" spans="1:25" ht="18.75" customHeight="1" x14ac:dyDescent="0.25">
      <c r="A7" s="31"/>
      <c r="B7" s="32"/>
      <c r="C7" s="88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90"/>
    </row>
    <row r="8" spans="1:25" x14ac:dyDescent="0.25">
      <c r="A8" s="80" t="s">
        <v>145</v>
      </c>
      <c r="B8" s="80"/>
      <c r="C8" s="37" t="s">
        <v>339</v>
      </c>
      <c r="D8" s="37" t="s">
        <v>340</v>
      </c>
      <c r="E8" s="37" t="s">
        <v>341</v>
      </c>
      <c r="F8" s="37" t="s">
        <v>342</v>
      </c>
      <c r="G8" s="37" t="s">
        <v>343</v>
      </c>
      <c r="H8" s="37" t="s">
        <v>344</v>
      </c>
      <c r="I8" s="37" t="s">
        <v>345</v>
      </c>
      <c r="J8" s="37" t="s">
        <v>346</v>
      </c>
      <c r="K8" s="37" t="s">
        <v>347</v>
      </c>
      <c r="L8" s="37" t="s">
        <v>348</v>
      </c>
      <c r="M8" s="38">
        <v>374740000</v>
      </c>
      <c r="N8" s="37">
        <v>374750000</v>
      </c>
      <c r="O8" s="37" t="s">
        <v>349</v>
      </c>
      <c r="P8" s="37" t="s">
        <v>402</v>
      </c>
      <c r="Q8" s="37" t="s">
        <v>350</v>
      </c>
      <c r="R8" s="37" t="s">
        <v>351</v>
      </c>
      <c r="S8" s="37" t="s">
        <v>406</v>
      </c>
      <c r="T8" s="37" t="s">
        <v>410</v>
      </c>
      <c r="U8" s="37" t="s">
        <v>352</v>
      </c>
      <c r="V8" s="37" t="s">
        <v>353</v>
      </c>
      <c r="W8" s="37" t="s">
        <v>412</v>
      </c>
    </row>
    <row r="9" spans="1:25" x14ac:dyDescent="0.25">
      <c r="A9" s="80" t="s">
        <v>170</v>
      </c>
      <c r="B9" s="80"/>
      <c r="C9" s="11" t="s">
        <v>354</v>
      </c>
      <c r="D9" s="11" t="s">
        <v>355</v>
      </c>
      <c r="E9" s="11" t="s">
        <v>355</v>
      </c>
      <c r="F9" s="11" t="s">
        <v>356</v>
      </c>
      <c r="G9" s="11" t="s">
        <v>357</v>
      </c>
      <c r="H9" s="11" t="s">
        <v>357</v>
      </c>
      <c r="I9" s="11" t="s">
        <v>358</v>
      </c>
      <c r="J9" s="11" t="s">
        <v>358</v>
      </c>
      <c r="K9" s="11" t="s">
        <v>359</v>
      </c>
      <c r="L9" s="11" t="s">
        <v>359</v>
      </c>
      <c r="M9" s="11" t="s">
        <v>360</v>
      </c>
      <c r="N9" s="11" t="s">
        <v>361</v>
      </c>
      <c r="O9" s="11" t="s">
        <v>362</v>
      </c>
      <c r="P9" s="11" t="s">
        <v>403</v>
      </c>
      <c r="Q9" s="11" t="s">
        <v>363</v>
      </c>
      <c r="R9" s="11" t="s">
        <v>364</v>
      </c>
      <c r="S9" s="11" t="s">
        <v>407</v>
      </c>
      <c r="T9" s="11" t="s">
        <v>411</v>
      </c>
      <c r="U9" s="11" t="s">
        <v>365</v>
      </c>
      <c r="V9" s="11" t="s">
        <v>365</v>
      </c>
      <c r="W9" s="11" t="s">
        <v>413</v>
      </c>
    </row>
    <row r="10" spans="1:25" x14ac:dyDescent="0.25">
      <c r="A10" s="80" t="s">
        <v>192</v>
      </c>
      <c r="B10" s="80"/>
      <c r="C10" s="11"/>
      <c r="D10" s="11"/>
      <c r="E10" s="11" t="s">
        <v>366</v>
      </c>
      <c r="F10" s="11"/>
      <c r="G10" s="11" t="s">
        <v>366</v>
      </c>
      <c r="H10" s="11" t="s">
        <v>367</v>
      </c>
      <c r="I10" s="11" t="s">
        <v>366</v>
      </c>
      <c r="J10" s="11" t="s">
        <v>367</v>
      </c>
      <c r="K10" s="11" t="s">
        <v>368</v>
      </c>
      <c r="L10" s="11" t="s">
        <v>369</v>
      </c>
      <c r="M10" s="11" t="s">
        <v>370</v>
      </c>
      <c r="N10" s="11" t="s">
        <v>370</v>
      </c>
      <c r="O10" s="11" t="s">
        <v>371</v>
      </c>
      <c r="P10" s="11" t="s">
        <v>404</v>
      </c>
      <c r="Q10" s="11" t="s">
        <v>372</v>
      </c>
      <c r="R10" s="11" t="s">
        <v>372</v>
      </c>
      <c r="S10" s="11" t="s">
        <v>408</v>
      </c>
      <c r="T10" s="11" t="s">
        <v>408</v>
      </c>
      <c r="U10" s="11" t="s">
        <v>0</v>
      </c>
      <c r="V10" s="11" t="s">
        <v>0</v>
      </c>
      <c r="W10" s="11" t="s">
        <v>414</v>
      </c>
    </row>
    <row r="11" spans="1:25" x14ac:dyDescent="0.25">
      <c r="A11" s="81" t="s">
        <v>203</v>
      </c>
      <c r="B11" s="82"/>
      <c r="C11" s="11" t="s">
        <v>204</v>
      </c>
      <c r="D11" s="11" t="s">
        <v>204</v>
      </c>
      <c r="E11" s="11" t="s">
        <v>204</v>
      </c>
      <c r="F11" s="11" t="s">
        <v>204</v>
      </c>
      <c r="G11" s="11" t="s">
        <v>204</v>
      </c>
      <c r="H11" s="11" t="s">
        <v>204</v>
      </c>
      <c r="I11" s="11" t="s">
        <v>204</v>
      </c>
      <c r="J11" s="11" t="s">
        <v>204</v>
      </c>
      <c r="K11" s="11" t="s">
        <v>204</v>
      </c>
      <c r="L11" s="11" t="s">
        <v>204</v>
      </c>
      <c r="M11" s="11" t="s">
        <v>204</v>
      </c>
      <c r="N11" s="11" t="s">
        <v>204</v>
      </c>
      <c r="O11" s="11" t="s">
        <v>204</v>
      </c>
      <c r="P11" s="11" t="s">
        <v>204</v>
      </c>
      <c r="Q11" s="11" t="s">
        <v>204</v>
      </c>
      <c r="R11" s="11" t="s">
        <v>204</v>
      </c>
      <c r="S11" s="11" t="s">
        <v>204</v>
      </c>
      <c r="T11" s="11" t="s">
        <v>204</v>
      </c>
      <c r="U11" s="11" t="s">
        <v>204</v>
      </c>
      <c r="V11" s="11" t="s">
        <v>0</v>
      </c>
      <c r="W11" s="11" t="s">
        <v>204</v>
      </c>
    </row>
    <row r="12" spans="1:25" ht="69" customHeight="1" x14ac:dyDescent="0.25">
      <c r="A12" s="10" t="s">
        <v>205</v>
      </c>
      <c r="B12" s="10" t="s">
        <v>206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3" spans="1:25" x14ac:dyDescent="0.25">
      <c r="A13" s="80" t="s">
        <v>207</v>
      </c>
      <c r="B13" s="80"/>
      <c r="C13" s="11" t="s">
        <v>373</v>
      </c>
      <c r="D13" s="11" t="s">
        <v>218</v>
      </c>
      <c r="E13" s="11" t="s">
        <v>217</v>
      </c>
      <c r="F13" s="11" t="s">
        <v>374</v>
      </c>
      <c r="G13" s="11" t="s">
        <v>375</v>
      </c>
      <c r="H13" s="11" t="s">
        <v>375</v>
      </c>
      <c r="I13" s="11" t="s">
        <v>375</v>
      </c>
      <c r="J13" s="11" t="s">
        <v>375</v>
      </c>
      <c r="K13" s="11" t="s">
        <v>376</v>
      </c>
      <c r="L13" s="11" t="s">
        <v>377</v>
      </c>
      <c r="M13" s="11" t="s">
        <v>376</v>
      </c>
      <c r="N13" s="11" t="s">
        <v>376</v>
      </c>
      <c r="O13" s="11" t="s">
        <v>378</v>
      </c>
      <c r="P13" s="11" t="s">
        <v>405</v>
      </c>
      <c r="Q13" s="11" t="s">
        <v>379</v>
      </c>
      <c r="R13" s="11" t="s">
        <v>379</v>
      </c>
      <c r="S13" s="11" t="s">
        <v>409</v>
      </c>
      <c r="T13" s="11" t="s">
        <v>409</v>
      </c>
      <c r="U13" s="11"/>
      <c r="V13" s="11" t="s">
        <v>380</v>
      </c>
      <c r="W13" s="11" t="s">
        <v>415</v>
      </c>
    </row>
    <row r="14" spans="1:25" ht="35.1" customHeight="1" x14ac:dyDescent="0.25">
      <c r="A14" s="26" t="s">
        <v>232</v>
      </c>
      <c r="B14" s="28" t="str">
        <f>'Light modules'!B15</f>
        <v>Area name 1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</row>
    <row r="15" spans="1:25" ht="35.1" customHeight="1" x14ac:dyDescent="0.25">
      <c r="A15" s="26" t="s">
        <v>234</v>
      </c>
      <c r="B15" s="28" t="str">
        <f>'Light modules'!B16</f>
        <v>Area name 2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</row>
    <row r="16" spans="1:25" ht="35.1" customHeight="1" x14ac:dyDescent="0.25">
      <c r="A16" s="26" t="s">
        <v>236</v>
      </c>
      <c r="B16" s="28" t="str">
        <f>'Light modules'!B17</f>
        <v>Area name 3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</row>
    <row r="17" spans="1:25" ht="35.1" customHeight="1" x14ac:dyDescent="0.25">
      <c r="A17" s="26" t="s">
        <v>238</v>
      </c>
      <c r="B17" s="28" t="str">
        <f>'Light modules'!B18</f>
        <v>Area name 4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</row>
    <row r="18" spans="1:25" ht="35.1" customHeight="1" x14ac:dyDescent="0.25">
      <c r="A18" s="26" t="s">
        <v>240</v>
      </c>
      <c r="B18" s="28" t="str">
        <f>'Light modules'!B19</f>
        <v>Area  name 5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</row>
    <row r="19" spans="1:25" ht="35.1" customHeight="1" x14ac:dyDescent="0.25">
      <c r="A19" s="26" t="s">
        <v>242</v>
      </c>
      <c r="B19" s="28" t="str">
        <f>'Light modules'!B20</f>
        <v>Area  name 6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</row>
    <row r="20" spans="1:25" ht="35.1" customHeight="1" x14ac:dyDescent="0.25">
      <c r="A20" s="26" t="s">
        <v>244</v>
      </c>
      <c r="B20" s="28" t="str">
        <f>'Light modules'!B21</f>
        <v>Area  name 7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</row>
    <row r="21" spans="1:25" ht="35.1" customHeight="1" x14ac:dyDescent="0.25">
      <c r="A21" s="26" t="s">
        <v>246</v>
      </c>
      <c r="B21" s="28" t="str">
        <f>'Light modules'!B22</f>
        <v>Area  name 8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</row>
    <row r="22" spans="1:25" ht="35.1" customHeight="1" x14ac:dyDescent="0.25">
      <c r="A22" s="26" t="s">
        <v>248</v>
      </c>
      <c r="B22" s="28" t="str">
        <f>'Light modules'!B23</f>
        <v>Area  name 9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</row>
    <row r="23" spans="1:25" ht="35.1" customHeight="1" x14ac:dyDescent="0.25">
      <c r="A23" s="26" t="s">
        <v>250</v>
      </c>
      <c r="B23" s="28" t="str">
        <f>'Light modules'!B24</f>
        <v>Area  name 10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</row>
    <row r="24" spans="1:25" ht="35.1" customHeight="1" x14ac:dyDescent="0.25">
      <c r="A24" s="26" t="s">
        <v>252</v>
      </c>
      <c r="B24" s="28" t="str">
        <f>'Light modules'!B25</f>
        <v>Area  name 11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1:25" ht="35.1" customHeight="1" x14ac:dyDescent="0.25">
      <c r="A25" s="26" t="s">
        <v>254</v>
      </c>
      <c r="B25" s="28" t="str">
        <f>'Light modules'!B26</f>
        <v>Area  name 12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 spans="1:25" s="23" customFormat="1" ht="56.85" customHeight="1" x14ac:dyDescent="0.25">
      <c r="A26" s="24" t="s">
        <v>256</v>
      </c>
      <c r="B26" s="24"/>
      <c r="C26" s="25">
        <f>SUM(C14:C25)</f>
        <v>0</v>
      </c>
      <c r="D26" s="25">
        <f>SUM(D14:D25)</f>
        <v>0</v>
      </c>
      <c r="E26" s="25">
        <f>SUM(E14:E25)</f>
        <v>0</v>
      </c>
      <c r="F26" s="25">
        <f>SUM(D14:D25)</f>
        <v>0</v>
      </c>
      <c r="G26" s="25">
        <f t="shared" ref="G26:V26" si="0">SUM(G14:G25)</f>
        <v>0</v>
      </c>
      <c r="H26" s="25">
        <f t="shared" si="0"/>
        <v>0</v>
      </c>
      <c r="I26" s="25">
        <f t="shared" si="0"/>
        <v>0</v>
      </c>
      <c r="J26" s="25">
        <f t="shared" si="0"/>
        <v>0</v>
      </c>
      <c r="K26" s="25">
        <f t="shared" si="0"/>
        <v>0</v>
      </c>
      <c r="L26" s="25">
        <f t="shared" si="0"/>
        <v>0</v>
      </c>
      <c r="M26" s="25">
        <f t="shared" si="0"/>
        <v>0</v>
      </c>
      <c r="N26" s="25">
        <f t="shared" si="0"/>
        <v>0</v>
      </c>
      <c r="O26" s="25">
        <f t="shared" si="0"/>
        <v>0</v>
      </c>
      <c r="P26" s="22">
        <f>SUM(P14:P25)</f>
        <v>0</v>
      </c>
      <c r="Q26" s="25">
        <f t="shared" si="0"/>
        <v>0</v>
      </c>
      <c r="R26" s="25">
        <f t="shared" si="0"/>
        <v>0</v>
      </c>
      <c r="S26" s="25">
        <f>SUM(S14:S25)</f>
        <v>0</v>
      </c>
      <c r="T26" s="25">
        <f>SUM(T14:T25)</f>
        <v>0</v>
      </c>
      <c r="U26" s="25">
        <f t="shared" si="0"/>
        <v>0</v>
      </c>
      <c r="V26" s="25">
        <f t="shared" si="0"/>
        <v>0</v>
      </c>
      <c r="W26" s="25">
        <f>SUM(W14:W25)</f>
        <v>0</v>
      </c>
      <c r="X26" s="22">
        <f t="shared" ref="X26:Y26" si="1">SUM(X14:X25)</f>
        <v>0</v>
      </c>
      <c r="Y26" s="22">
        <f t="shared" si="1"/>
        <v>0</v>
      </c>
    </row>
  </sheetData>
  <sheetProtection selectLockedCells="1"/>
  <mergeCells count="9">
    <mergeCell ref="G1:W1"/>
    <mergeCell ref="G2:W2"/>
    <mergeCell ref="G3:W3"/>
    <mergeCell ref="A13:B13"/>
    <mergeCell ref="A8:B8"/>
    <mergeCell ref="A9:B9"/>
    <mergeCell ref="A10:B10"/>
    <mergeCell ref="C6:Y7"/>
    <mergeCell ref="A11:B11"/>
  </mergeCells>
  <pageMargins left="0.70866141732283472" right="0.70866141732283472" top="0.78740157480314965" bottom="0.78740157480314965" header="0.31496062992125984" footer="0.31496062992125984"/>
  <pageSetup paperSize="9" scale="48" orientation="landscape" r:id="rId1"/>
  <headerFooter>
    <oddFooter>&amp;L
&amp;C5&amp;R&amp;F</oddFooter>
  </headerFooter>
  <ignoredErrors>
    <ignoredError sqref="F26" formula="1"/>
  </ignoredErrors>
  <drawing r:id="rId2"/>
</worksheet>
</file>

<file path=docMetadata/LabelInfo.xml><?xml version="1.0" encoding="utf-8"?>
<clbl:labelList xmlns:clbl="http://schemas.microsoft.com/office/2020/mipLabelMetadata">
  <clbl:label id="{a84b4cc4-0483-468b-abbd-6be28873096c}" enabled="0" method="" siteId="{a84b4cc4-0483-468b-abbd-6be2887309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Compilation</vt:lpstr>
      <vt:lpstr>Light modules</vt:lpstr>
      <vt:lpstr>Element</vt:lpstr>
      <vt:lpstr>Sensors</vt:lpstr>
      <vt:lpstr>Switch modules</vt:lpstr>
      <vt:lpstr>Compilation!Druckbereich</vt:lpstr>
      <vt:lpstr>'Light modules'!Druckbereich</vt:lpstr>
    </vt:vector>
  </TitlesOfParts>
  <Manager/>
  <Company>-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Birrer Simon</dc:creator>
  <cp:keywords/>
  <dc:description/>
  <cp:lastModifiedBy>Simon Birrer</cp:lastModifiedBy>
  <cp:revision/>
  <cp:lastPrinted>2026-10-07T08:28:35Z</cp:lastPrinted>
  <dcterms:created xsi:type="dcterms:W3CDTF">2019-07-29T09:06:05Z</dcterms:created>
  <dcterms:modified xsi:type="dcterms:W3CDTF">2026-10-07T09:34:19Z</dcterms:modified>
  <cp:category/>
  <cp:contentStatus/>
</cp:coreProperties>
</file>