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124226"/>
  <mc:AlternateContent xmlns:mc="http://schemas.openxmlformats.org/markup-compatibility/2006">
    <mc:Choice Requires="x15">
      <x15ac:absPath xmlns:x15ac="http://schemas.microsoft.com/office/spreadsheetml/2010/11/ac" url="P:\LIGAAIR\04_Handel\05_Preislisten\"/>
    </mc:Choice>
  </mc:AlternateContent>
  <xr:revisionPtr revIDLastSave="0" documentId="13_ncr:1_{853C8378-F8B5-4F52-9EB1-61B44C4B3E49}" xr6:coauthVersionLast="47" xr6:coauthVersionMax="47" xr10:uidLastSave="{00000000-0000-0000-0000-000000000000}"/>
  <bookViews>
    <workbookView xWindow="25080" yWindow="-120" windowWidth="25440" windowHeight="15390" xr2:uid="{00000000-000D-0000-FFFF-FFFF00000000}"/>
  </bookViews>
  <sheets>
    <sheet name="Compilation" sheetId="4" r:id="rId1"/>
    <sheet name="Modules de luminaires" sheetId="1" r:id="rId2"/>
    <sheet name="Eléments" sheetId="2" r:id="rId3"/>
    <sheet name="Détecteurs" sheetId="5" r:id="rId4"/>
    <sheet name="Modules de commutation" sheetId="3" r:id="rId5"/>
  </sheets>
  <externalReferences>
    <externalReference r:id="rId6"/>
  </externalReferences>
  <definedNames>
    <definedName name="_xlnm.Print_Area" localSheetId="0">Compilation!$A$1:$H$163</definedName>
    <definedName name="_xlnm.Print_Area" localSheetId="1">'Modules de luminaires'!$A$1:$Z$27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26" i="3" l="1"/>
  <c r="E102" i="4" s="1"/>
  <c r="G102" i="4" s="1"/>
  <c r="P27" i="1"/>
  <c r="E31" i="4" s="1"/>
  <c r="G31" i="4" s="1"/>
  <c r="H31" i="4" s="1"/>
  <c r="Q27" i="1"/>
  <c r="E32" i="4" s="1"/>
  <c r="G32" i="4" s="1"/>
  <c r="H32" i="4" s="1"/>
  <c r="R27" i="1"/>
  <c r="E33" i="4" s="1"/>
  <c r="G33" i="4" s="1"/>
  <c r="H33" i="4" s="1"/>
  <c r="S27" i="1"/>
  <c r="E34" i="4" s="1"/>
  <c r="G34" i="4" s="1"/>
  <c r="H34" i="4" s="1"/>
  <c r="T27" i="1"/>
  <c r="E35" i="4" s="1"/>
  <c r="B35" i="4"/>
  <c r="B34" i="4"/>
  <c r="B33" i="4"/>
  <c r="B32" i="4"/>
  <c r="B31" i="4"/>
  <c r="G126" i="4"/>
  <c r="H126" i="4" s="1"/>
  <c r="G125" i="4"/>
  <c r="H125" i="4" s="1"/>
  <c r="G124" i="4"/>
  <c r="H124" i="4" s="1"/>
  <c r="G123" i="4"/>
  <c r="H123" i="4" s="1"/>
  <c r="G122" i="4"/>
  <c r="H122" i="4" s="1"/>
  <c r="G121" i="4"/>
  <c r="H121" i="4" s="1"/>
  <c r="G120" i="4"/>
  <c r="H120" i="4" s="1"/>
  <c r="G119" i="4"/>
  <c r="H119" i="4" s="1"/>
  <c r="G118" i="4"/>
  <c r="H118" i="4" s="1"/>
  <c r="G117" i="4"/>
  <c r="H117" i="4" s="1"/>
  <c r="G116" i="4"/>
  <c r="H116" i="4" s="1"/>
  <c r="G115" i="4"/>
  <c r="H115" i="4" s="1"/>
  <c r="G114" i="4"/>
  <c r="H114" i="4" s="1"/>
  <c r="G113" i="4"/>
  <c r="H113" i="4" s="1"/>
  <c r="G112" i="4"/>
  <c r="H112" i="4" s="1"/>
  <c r="G111" i="4"/>
  <c r="H111" i="4" s="1"/>
  <c r="G110" i="4"/>
  <c r="H110" i="4" s="1"/>
  <c r="H102" i="4" l="1"/>
  <c r="G140" i="4"/>
  <c r="H140" i="4" s="1"/>
  <c r="G136" i="4" l="1"/>
  <c r="H136" i="4" s="1"/>
  <c r="A17" i="4" l="1"/>
  <c r="G138" i="4" l="1"/>
  <c r="H138" i="4" s="1"/>
  <c r="J26" i="2"/>
  <c r="E51" i="4" s="1"/>
  <c r="G51" i="4" s="1"/>
  <c r="H51" i="4" s="1"/>
  <c r="G35" i="4"/>
  <c r="H35" i="4" s="1"/>
  <c r="U27" i="1"/>
  <c r="E26" i="3"/>
  <c r="E94" i="4" s="1"/>
  <c r="G94" i="4" s="1"/>
  <c r="H94" i="4" s="1"/>
  <c r="G141" i="4"/>
  <c r="H141" i="4" s="1"/>
  <c r="G142" i="4"/>
  <c r="H142" i="4" s="1"/>
  <c r="G156" i="4"/>
  <c r="H156" i="4" s="1"/>
  <c r="G157" i="4"/>
  <c r="H157" i="4" s="1"/>
  <c r="G158" i="4"/>
  <c r="H158" i="4" s="1"/>
  <c r="G159" i="4"/>
  <c r="H159" i="4" s="1"/>
  <c r="V27" i="5"/>
  <c r="E88" i="4" s="1"/>
  <c r="G88" i="4" s="1"/>
  <c r="H88" i="4" s="1"/>
  <c r="W27" i="5"/>
  <c r="E89" i="4" s="1"/>
  <c r="G89" i="4" s="1"/>
  <c r="H89" i="4" s="1"/>
  <c r="U27" i="5"/>
  <c r="E87" i="4" s="1"/>
  <c r="G87" i="4" s="1"/>
  <c r="H87" i="4" s="1"/>
  <c r="E36" i="4" l="1"/>
  <c r="G36" i="4" s="1"/>
  <c r="H36" i="4" s="1"/>
  <c r="R26" i="2"/>
  <c r="E60" i="4" s="1"/>
  <c r="G60" i="4" s="1"/>
  <c r="H60" i="4" s="1"/>
  <c r="R26" i="3"/>
  <c r="E107" i="4" s="1"/>
  <c r="G107" i="4" s="1"/>
  <c r="H107" i="4" s="1"/>
  <c r="Q26" i="3"/>
  <c r="E106" i="4" s="1"/>
  <c r="L26" i="2"/>
  <c r="E53" i="4" s="1"/>
  <c r="G53" i="4" s="1"/>
  <c r="H53" i="4" s="1"/>
  <c r="G133" i="4"/>
  <c r="H133" i="4" s="1"/>
  <c r="G154" i="4"/>
  <c r="H154" i="4" s="1"/>
  <c r="G155" i="4"/>
  <c r="H155" i="4" s="1"/>
  <c r="G152" i="4"/>
  <c r="H152" i="4" s="1"/>
  <c r="G151" i="4"/>
  <c r="H151" i="4" s="1"/>
  <c r="G150" i="4"/>
  <c r="H150" i="4" s="1"/>
  <c r="G153" i="4"/>
  <c r="H153" i="4" s="1"/>
  <c r="G134" i="4" l="1"/>
  <c r="H134" i="4" s="1"/>
  <c r="G135" i="4"/>
  <c r="H135" i="4" s="1"/>
  <c r="G137" i="4"/>
  <c r="H137" i="4" s="1"/>
  <c r="G61" i="4"/>
  <c r="G65" i="4"/>
  <c r="H65" i="4" s="1"/>
  <c r="G66" i="4"/>
  <c r="H66" i="4" s="1"/>
  <c r="G69" i="4"/>
  <c r="H69" i="4" s="1"/>
  <c r="G70" i="4"/>
  <c r="H70" i="4" s="1"/>
  <c r="G73" i="4"/>
  <c r="H73" i="4" s="1"/>
  <c r="G74" i="4"/>
  <c r="H74" i="4" s="1"/>
  <c r="G106" i="4" l="1"/>
  <c r="H106" i="4" s="1"/>
  <c r="G127" i="4"/>
  <c r="H127" i="4" s="1"/>
  <c r="G128" i="4"/>
  <c r="H128" i="4" s="1"/>
  <c r="G129" i="4"/>
  <c r="H129" i="4" s="1"/>
  <c r="G130" i="4"/>
  <c r="H130" i="4" s="1"/>
  <c r="G131" i="4"/>
  <c r="H131" i="4" s="1"/>
  <c r="G132" i="4"/>
  <c r="H132" i="4" s="1"/>
  <c r="G139" i="4"/>
  <c r="H139" i="4" s="1"/>
  <c r="G143" i="4"/>
  <c r="H143" i="4" s="1"/>
  <c r="G144" i="4"/>
  <c r="H144" i="4" s="1"/>
  <c r="G145" i="4"/>
  <c r="H145" i="4" s="1"/>
  <c r="G146" i="4"/>
  <c r="H146" i="4" s="1"/>
  <c r="G147" i="4"/>
  <c r="H147" i="4" s="1"/>
  <c r="G148" i="4"/>
  <c r="H148" i="4" s="1"/>
  <c r="G149" i="4"/>
  <c r="H149" i="4" s="1"/>
  <c r="B9" i="4" l="1"/>
  <c r="M26" i="2" l="1"/>
  <c r="E54" i="4" s="1"/>
  <c r="G54" i="4" s="1"/>
  <c r="H54" i="4" s="1"/>
  <c r="N26" i="2"/>
  <c r="E55" i="4" s="1"/>
  <c r="G55" i="4" s="1"/>
  <c r="H55" i="4" s="1"/>
  <c r="O26" i="2"/>
  <c r="E56" i="4" s="1"/>
  <c r="G56" i="4" s="1"/>
  <c r="H56" i="4" s="1"/>
  <c r="P26" i="2"/>
  <c r="E57" i="4" s="1"/>
  <c r="G57" i="4" s="1"/>
  <c r="H57" i="4" s="1"/>
  <c r="B98" i="4" l="1"/>
  <c r="B97" i="4"/>
  <c r="H26" i="3"/>
  <c r="E96" i="4" s="1"/>
  <c r="G96" i="4" s="1"/>
  <c r="H96" i="4" s="1"/>
  <c r="I26" i="3"/>
  <c r="E98" i="4" s="1"/>
  <c r="G98" i="4" s="1"/>
  <c r="H98" i="4" s="1"/>
  <c r="B21" i="4"/>
  <c r="F27" i="1"/>
  <c r="E21" i="4" s="1"/>
  <c r="G21" i="4" s="1"/>
  <c r="H21" i="4" s="1"/>
  <c r="B19" i="4"/>
  <c r="D27" i="1"/>
  <c r="E19" i="4" s="1"/>
  <c r="G19" i="4" s="1"/>
  <c r="H19" i="4" s="1"/>
  <c r="E97" i="4" l="1"/>
  <c r="G97" i="4" s="1"/>
  <c r="H97" i="4" s="1"/>
  <c r="G27" i="1"/>
  <c r="H27" i="1"/>
  <c r="E22" i="4" l="1"/>
  <c r="G22" i="4" s="1"/>
  <c r="H22" i="4" s="1"/>
  <c r="E23" i="4"/>
  <c r="G23" i="4" s="1"/>
  <c r="H23" i="4" s="1"/>
  <c r="G12" i="4"/>
  <c r="H12" i="4" s="1"/>
  <c r="P26" i="3" l="1"/>
  <c r="E105" i="4" s="1"/>
  <c r="G105" i="4" s="1"/>
  <c r="H105" i="4" s="1"/>
  <c r="G14" i="4" l="1"/>
  <c r="H14" i="4" s="1"/>
  <c r="D26" i="3" l="1"/>
  <c r="E93" i="4" s="1"/>
  <c r="G93" i="4" s="1"/>
  <c r="H93" i="4" s="1"/>
  <c r="F26" i="3"/>
  <c r="E95" i="4" s="1"/>
  <c r="G95" i="4" s="1"/>
  <c r="H95" i="4" s="1"/>
  <c r="G26" i="3"/>
  <c r="J26" i="3"/>
  <c r="E99" i="4" s="1"/>
  <c r="G99" i="4" s="1"/>
  <c r="H99" i="4" s="1"/>
  <c r="K26" i="3"/>
  <c r="E100" i="4" s="1"/>
  <c r="G100" i="4" s="1"/>
  <c r="H100" i="4" s="1"/>
  <c r="L26" i="3"/>
  <c r="E101" i="4" s="1"/>
  <c r="G101" i="4" s="1"/>
  <c r="H101" i="4" s="1"/>
  <c r="N26" i="3"/>
  <c r="E103" i="4" s="1"/>
  <c r="G103" i="4" s="1"/>
  <c r="H103" i="4" s="1"/>
  <c r="O26" i="3"/>
  <c r="E104" i="4" s="1"/>
  <c r="G104" i="4" s="1"/>
  <c r="H104" i="4" s="1"/>
  <c r="D27" i="5"/>
  <c r="E67" i="4" s="1"/>
  <c r="G67" i="4" s="1"/>
  <c r="H67" i="4" s="1"/>
  <c r="E27" i="5"/>
  <c r="E71" i="4" s="1"/>
  <c r="G71" i="4" s="1"/>
  <c r="H71" i="4" s="1"/>
  <c r="F27" i="5"/>
  <c r="E64" i="4" s="1"/>
  <c r="G64" i="4" s="1"/>
  <c r="H64" i="4" s="1"/>
  <c r="G27" i="5"/>
  <c r="E68" i="4" s="1"/>
  <c r="G68" i="4" s="1"/>
  <c r="H68" i="4" s="1"/>
  <c r="H27" i="5"/>
  <c r="E72" i="4" s="1"/>
  <c r="G72" i="4" s="1"/>
  <c r="H72" i="4" s="1"/>
  <c r="I27" i="5"/>
  <c r="E75" i="4" s="1"/>
  <c r="G75" i="4" s="1"/>
  <c r="H75" i="4" s="1"/>
  <c r="J27" i="5"/>
  <c r="E76" i="4" s="1"/>
  <c r="G76" i="4" s="1"/>
  <c r="H76" i="4" s="1"/>
  <c r="K27" i="5"/>
  <c r="E77" i="4" s="1"/>
  <c r="G77" i="4" s="1"/>
  <c r="H77" i="4" s="1"/>
  <c r="L27" i="5"/>
  <c r="E78" i="4" s="1"/>
  <c r="G78" i="4" s="1"/>
  <c r="H78" i="4" s="1"/>
  <c r="M27" i="5"/>
  <c r="E80" i="4" s="1"/>
  <c r="G80" i="4" s="1"/>
  <c r="H80" i="4" s="1"/>
  <c r="N27" i="5"/>
  <c r="E79" i="4" s="1"/>
  <c r="G79" i="4" s="1"/>
  <c r="H79" i="4" s="1"/>
  <c r="O27" i="5"/>
  <c r="E81" i="4" s="1"/>
  <c r="G81" i="4" s="1"/>
  <c r="H81" i="4" s="1"/>
  <c r="P27" i="5"/>
  <c r="E82" i="4" s="1"/>
  <c r="G82" i="4" s="1"/>
  <c r="H82" i="4" s="1"/>
  <c r="Q27" i="5"/>
  <c r="E83" i="4" s="1"/>
  <c r="G83" i="4" s="1"/>
  <c r="H83" i="4" s="1"/>
  <c r="R27" i="5"/>
  <c r="E84" i="4" s="1"/>
  <c r="G84" i="4" s="1"/>
  <c r="H84" i="4" s="1"/>
  <c r="S27" i="5"/>
  <c r="E85" i="4" s="1"/>
  <c r="G85" i="4" s="1"/>
  <c r="H85" i="4" s="1"/>
  <c r="T27" i="5"/>
  <c r="E86" i="4" s="1"/>
  <c r="G86" i="4" s="1"/>
  <c r="H86" i="4" s="1"/>
  <c r="D26" i="2"/>
  <c r="E45" i="4" s="1"/>
  <c r="G45" i="4" s="1"/>
  <c r="H45" i="4" s="1"/>
  <c r="E26" i="2"/>
  <c r="E46" i="4" s="1"/>
  <c r="G46" i="4" s="1"/>
  <c r="H46" i="4" s="1"/>
  <c r="F26" i="2"/>
  <c r="E47" i="4" s="1"/>
  <c r="G47" i="4" s="1"/>
  <c r="H47" i="4" s="1"/>
  <c r="G26" i="2"/>
  <c r="E48" i="4" s="1"/>
  <c r="G48" i="4" s="1"/>
  <c r="H48" i="4" s="1"/>
  <c r="H26" i="2"/>
  <c r="E49" i="4" s="1"/>
  <c r="G49" i="4" s="1"/>
  <c r="H49" i="4" s="1"/>
  <c r="I26" i="2"/>
  <c r="E50" i="4" s="1"/>
  <c r="G50" i="4" s="1"/>
  <c r="H50" i="4" s="1"/>
  <c r="K26" i="2"/>
  <c r="E52" i="4" s="1"/>
  <c r="G52" i="4" s="1"/>
  <c r="H52" i="4" s="1"/>
  <c r="Q26" i="2"/>
  <c r="E58" i="4" s="1"/>
  <c r="G58" i="4" s="1"/>
  <c r="H58" i="4" s="1"/>
  <c r="S26" i="2"/>
  <c r="E59" i="4" s="1"/>
  <c r="G59" i="4" s="1"/>
  <c r="H59" i="4" s="1"/>
  <c r="E27" i="1"/>
  <c r="E20" i="4" s="1"/>
  <c r="G20" i="4" s="1"/>
  <c r="H20" i="4" s="1"/>
  <c r="I27" i="1"/>
  <c r="E24" i="4" s="1"/>
  <c r="G24" i="4" s="1"/>
  <c r="H24" i="4" s="1"/>
  <c r="J27" i="1"/>
  <c r="E25" i="4" s="1"/>
  <c r="G25" i="4" s="1"/>
  <c r="H25" i="4" s="1"/>
  <c r="K27" i="1"/>
  <c r="E26" i="4" s="1"/>
  <c r="G26" i="4" s="1"/>
  <c r="H26" i="4" s="1"/>
  <c r="L27" i="1"/>
  <c r="E27" i="4" s="1"/>
  <c r="G27" i="4" s="1"/>
  <c r="H27" i="4" s="1"/>
  <c r="M27" i="1"/>
  <c r="E28" i="4" s="1"/>
  <c r="G28" i="4" s="1"/>
  <c r="H28" i="4" s="1"/>
  <c r="N27" i="1"/>
  <c r="E29" i="4" s="1"/>
  <c r="G29" i="4" s="1"/>
  <c r="H29" i="4" s="1"/>
  <c r="O27" i="1"/>
  <c r="E30" i="4" s="1"/>
  <c r="G30" i="4" s="1"/>
  <c r="H30" i="4" s="1"/>
  <c r="V27" i="1"/>
  <c r="E37" i="4" s="1"/>
  <c r="G37" i="4" s="1"/>
  <c r="H37" i="4" s="1"/>
  <c r="W27" i="1"/>
  <c r="E38" i="4" s="1"/>
  <c r="G38" i="4" s="1"/>
  <c r="H38" i="4" s="1"/>
  <c r="X27" i="1"/>
  <c r="E39" i="4" s="1"/>
  <c r="G39" i="4" s="1"/>
  <c r="H39" i="4" s="1"/>
  <c r="Y27" i="1"/>
  <c r="E40" i="4" s="1"/>
  <c r="G40" i="4" s="1"/>
  <c r="H40" i="4" s="1"/>
  <c r="Z27" i="1"/>
  <c r="E41" i="4" s="1"/>
  <c r="G41" i="4" s="1"/>
  <c r="H41" i="4" s="1"/>
  <c r="B15" i="2" l="1"/>
  <c r="B16" i="2"/>
  <c r="B104" i="4" l="1"/>
  <c r="B103" i="4"/>
  <c r="B101" i="4"/>
  <c r="B100" i="4"/>
  <c r="B99" i="4"/>
  <c r="B96" i="4"/>
  <c r="B95" i="4"/>
  <c r="B93" i="4"/>
  <c r="B92" i="4"/>
  <c r="B46" i="4"/>
  <c r="B30" i="4"/>
  <c r="B29" i="4"/>
  <c r="S26" i="3" l="1"/>
  <c r="T26" i="3"/>
  <c r="U26" i="3"/>
  <c r="V26" i="3"/>
  <c r="W26" i="3"/>
  <c r="X26" i="3"/>
  <c r="B25" i="4" l="1"/>
  <c r="B20" i="4"/>
  <c r="B14" i="2" l="1"/>
  <c r="C27" i="5" l="1"/>
  <c r="E63" i="4" s="1"/>
  <c r="G63" i="4" l="1"/>
  <c r="H63" i="4" s="1"/>
  <c r="F3" i="3"/>
  <c r="F2" i="3"/>
  <c r="F1" i="3"/>
  <c r="D4" i="5"/>
  <c r="D3" i="5"/>
  <c r="D2" i="5"/>
  <c r="D4" i="2"/>
  <c r="D3" i="2"/>
  <c r="D2" i="2"/>
  <c r="E4" i="1"/>
  <c r="E3" i="1"/>
  <c r="E2" i="1"/>
  <c r="C27" i="1" l="1"/>
  <c r="E18" i="4" s="1"/>
  <c r="G18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91" i="4"/>
  <c r="C26" i="3"/>
  <c r="E92" i="4" s="1"/>
  <c r="G92" i="4" s="1"/>
  <c r="H92" i="4" s="1"/>
  <c r="A62" i="4"/>
  <c r="A43" i="4"/>
  <c r="C26" i="2"/>
  <c r="E44" i="4" s="1"/>
  <c r="G44" i="4" s="1"/>
  <c r="H44" i="4" s="1"/>
  <c r="B41" i="4"/>
  <c r="B40" i="4"/>
  <c r="B37" i="4"/>
  <c r="B28" i="4"/>
  <c r="B24" i="4"/>
  <c r="B18" i="4"/>
  <c r="E161" i="4" l="1"/>
  <c r="E13" i="4"/>
  <c r="H18" i="4"/>
  <c r="H161" i="4" s="1"/>
  <c r="G161" i="4"/>
  <c r="G13" i="4" l="1"/>
  <c r="H13" i="4" s="1"/>
  <c r="G15" i="4" l="1"/>
  <c r="G162" i="4" s="1"/>
  <c r="G163" i="4" l="1"/>
  <c r="H15" i="4"/>
  <c r="H162" i="4" s="1"/>
  <c r="H163" i="4" s="1"/>
</calcChain>
</file>

<file path=xl/sharedStrings.xml><?xml version="1.0" encoding="utf-8"?>
<sst xmlns="http://schemas.openxmlformats.org/spreadsheetml/2006/main" count="1009" uniqueCount="472">
  <si>
    <t>TOTAL</t>
  </si>
  <si>
    <t xml:space="preserve"> </t>
  </si>
  <si>
    <t>150W / VA</t>
  </si>
  <si>
    <t>DALI.1.K.240</t>
  </si>
  <si>
    <t>12/24V 100W</t>
  </si>
  <si>
    <t>CHF</t>
  </si>
  <si>
    <t>REL.240</t>
  </si>
  <si>
    <t>2.REL.240</t>
  </si>
  <si>
    <t>240V 10A</t>
  </si>
  <si>
    <t>REL240.T13S</t>
  </si>
  <si>
    <t>REL240.T13W</t>
  </si>
  <si>
    <t>REP.240.EURO</t>
  </si>
  <si>
    <t>REP.240</t>
  </si>
  <si>
    <t>SP.240V.W</t>
  </si>
  <si>
    <t>SP.240V.G</t>
  </si>
  <si>
    <t>SP.240V.S</t>
  </si>
  <si>
    <t>SP.BAT.W</t>
  </si>
  <si>
    <t>SP.BAT.S</t>
  </si>
  <si>
    <t>SP.BAT.G</t>
  </si>
  <si>
    <t>SP.ADA.W</t>
  </si>
  <si>
    <t>SP.ADA.S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</si>
  <si>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</si>
  <si>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</si>
  <si>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</si>
  <si>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</si>
  <si>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</si>
  <si>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</si>
  <si>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</si>
  <si>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</si>
  <si>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12-24V AC/DC</t>
  </si>
  <si>
    <t>FERB.S</t>
  </si>
  <si>
    <t>BAT.TAST.W</t>
  </si>
  <si>
    <t>BAT.TAST.S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</si>
  <si>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</si>
  <si>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</si>
  <si>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</si>
  <si>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</si>
  <si>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</si>
  <si>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</si>
  <si>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</si>
  <si>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</si>
  <si>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</si>
  <si>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</si>
  <si>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</si>
  <si>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</si>
  <si>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TAST4.240</t>
  </si>
  <si>
    <t>Raumnummer</t>
  </si>
  <si>
    <t>Stockwerk / Raumname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</si>
  <si>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</si>
  <si>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</si>
  <si>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</si>
  <si>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</si>
  <si>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</si>
  <si>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</si>
  <si>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</si>
  <si>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</si>
  <si>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NT12V.</t>
  </si>
  <si>
    <t>3W.LSV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</si>
  <si>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</si>
  <si>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</si>
  <si>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</si>
  <si>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</si>
  <si>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</si>
  <si>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</si>
  <si>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</si>
  <si>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</si>
  <si>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</si>
  <si>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</si>
  <si>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</si>
  <si>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</si>
  <si>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</si>
  <si>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</si>
  <si>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</si>
  <si>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</si>
  <si>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</si>
  <si>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</si>
  <si>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</si>
  <si>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</si>
  <si>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</si>
  <si>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</si>
  <si>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</si>
  <si>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ALU elox.</t>
  </si>
  <si>
    <t>SP.CUBE.AE</t>
  </si>
  <si>
    <t>300W / VA</t>
  </si>
  <si>
    <t>DALI.240</t>
  </si>
  <si>
    <t>CASAMBI.G</t>
  </si>
  <si>
    <t>CBU-ASD</t>
  </si>
  <si>
    <t>DIN 107x91x62mm</t>
  </si>
  <si>
    <t>36x70x22mm</t>
  </si>
  <si>
    <t>SM.BAT.W</t>
  </si>
  <si>
    <t>SM.BAT.S</t>
  </si>
  <si>
    <t>CBU-DCS</t>
  </si>
  <si>
    <t>61 x  27 x 21mm</t>
  </si>
  <si>
    <t>DALI.1T.PIC</t>
  </si>
  <si>
    <t xml:space="preserve">240V 10A </t>
  </si>
  <si>
    <t>60x60mm</t>
  </si>
  <si>
    <t>8.REL.240</t>
  </si>
  <si>
    <t>8.REL.4.T.240</t>
  </si>
  <si>
    <t>DMX.24</t>
  </si>
  <si>
    <t>AIR.SP.ADA.W</t>
  </si>
  <si>
    <t>AIR.SP.ADA.G</t>
  </si>
  <si>
    <t>AIR.SP.ADA.S</t>
  </si>
  <si>
    <t xml:space="preserve">L=85 Ø 32mm 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</si>
  <si>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</si>
  <si>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</si>
  <si>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</si>
  <si>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</si>
  <si>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</si>
  <si>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</si>
  <si>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</si>
  <si>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USB C</t>
  </si>
  <si>
    <t>T11 / USB C</t>
  </si>
  <si>
    <t>SP.ADA.G</t>
  </si>
  <si>
    <t>……</t>
  </si>
  <si>
    <t>DALI.1K.4.T</t>
  </si>
  <si>
    <t>REL.4T.240</t>
  </si>
  <si>
    <t>TAST8.240</t>
  </si>
  <si>
    <t>4.DALI.4.T</t>
  </si>
  <si>
    <t>PWM.1.2.BT.IW</t>
  </si>
  <si>
    <t>DALI 1+2 Pico</t>
  </si>
  <si>
    <t>44 x 44 x 23mm</t>
  </si>
  <si>
    <t>32 x 32 x 20mm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</si>
  <si>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</si>
  <si>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</si>
  <si>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</si>
  <si>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</si>
  <si>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</si>
  <si>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</si>
  <si>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</si>
  <si>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80 x 27 x 21mm</t>
  </si>
  <si>
    <t>DALI.1+2.P</t>
  </si>
  <si>
    <t xml:space="preserve">Apple iPad 10,2" </t>
  </si>
  <si>
    <t>250,6x174,x7,5mm</t>
  </si>
  <si>
    <t>WANDHA.FIX</t>
  </si>
  <si>
    <t>WANDH.FIX</t>
  </si>
  <si>
    <t>2 x 700W</t>
  </si>
  <si>
    <t>Casambi Modul</t>
  </si>
  <si>
    <t>Art. Nr.</t>
  </si>
  <si>
    <t>UD.700.C</t>
  </si>
  <si>
    <t>SELI800.26.506</t>
  </si>
  <si>
    <t xml:space="preserve"> 1m 40x40x22mm</t>
  </si>
  <si>
    <t>105x100x60mm</t>
  </si>
  <si>
    <t>48x30x16mm</t>
  </si>
  <si>
    <t>102x57x30mm</t>
  </si>
  <si>
    <t>400W / VA</t>
  </si>
  <si>
    <t>SELI.80026503</t>
  </si>
  <si>
    <t>DIM.CRD.400</t>
  </si>
  <si>
    <t>DIM.CBU-TED</t>
  </si>
  <si>
    <t>DIM.T13.S</t>
  </si>
  <si>
    <t>SV.BAT.W</t>
  </si>
  <si>
    <t>SV.BAT.S</t>
  </si>
  <si>
    <t xml:space="preserve">E-Nr- 372501639                              </t>
  </si>
  <si>
    <t>DIM.CRD300</t>
  </si>
  <si>
    <t>REP SOLAR</t>
  </si>
  <si>
    <t>REP.SOL</t>
  </si>
  <si>
    <t>4.STO.8T.240</t>
  </si>
  <si>
    <t>STO.240</t>
  </si>
  <si>
    <t>STO.2.T.240</t>
  </si>
  <si>
    <t>SP.240.W</t>
  </si>
  <si>
    <t>SP.240.G</t>
  </si>
  <si>
    <t>SP.240.S</t>
  </si>
  <si>
    <t>LIGA.AIR.</t>
  </si>
  <si>
    <t>12/24V 400W</t>
  </si>
  <si>
    <t>EVOLUTION</t>
  </si>
  <si>
    <t>REL.240+</t>
  </si>
  <si>
    <t>2X4.REL.4.T.240</t>
  </si>
  <si>
    <t>3X2.REL.3.T.240+</t>
  </si>
  <si>
    <t>CUBE.USB..AE</t>
  </si>
  <si>
    <t>LIGA.AIR.OD.2REL240+</t>
  </si>
  <si>
    <t>S.KABEL.1M</t>
  </si>
  <si>
    <t>S.KABEL.3M</t>
  </si>
  <si>
    <t>S.KABEL.10M</t>
  </si>
  <si>
    <t>S.KABEL.20M</t>
  </si>
  <si>
    <t>DOSE.1M</t>
  </si>
  <si>
    <t>DALI.1.M+</t>
  </si>
  <si>
    <t>OD.DALI240+</t>
  </si>
  <si>
    <t>OD.2REL240+</t>
  </si>
  <si>
    <t>WRD.PS.240</t>
  </si>
  <si>
    <t>WRD.24+</t>
  </si>
  <si>
    <t>85 x 85 x 40mm</t>
  </si>
  <si>
    <t>LIGA.AIR.WRD.24+</t>
  </si>
  <si>
    <t>LIGA.AIR.WRD.PS.240</t>
  </si>
  <si>
    <t>44 x 44 x22mm</t>
  </si>
  <si>
    <t>OD.REP.240+</t>
  </si>
  <si>
    <t>BOX</t>
  </si>
  <si>
    <t>3x2REL.3T</t>
  </si>
  <si>
    <t>PWM.4.12-24+</t>
  </si>
  <si>
    <t>DIN.SET</t>
  </si>
  <si>
    <t>DMX.TO.CAS</t>
  </si>
  <si>
    <t>SP48.STU.S</t>
  </si>
  <si>
    <t xml:space="preserve">48V DC </t>
  </si>
  <si>
    <t xml:space="preserve">L=40 Ø32mm </t>
  </si>
  <si>
    <t>SP48.BUS.W</t>
  </si>
  <si>
    <t>48V DC</t>
  </si>
  <si>
    <t>SP48.BUS.S</t>
  </si>
  <si>
    <t>OD.T2.240</t>
  </si>
  <si>
    <t>52 x 27 x 15mm</t>
  </si>
  <si>
    <t>DALI.400V</t>
  </si>
  <si>
    <t>50 x 50 x 36mm</t>
  </si>
  <si>
    <t>LIGA.AIR.REP.BAT+</t>
  </si>
  <si>
    <t>15h Autonomie</t>
  </si>
  <si>
    <t>REP.BAT</t>
  </si>
  <si>
    <t>DALI.400V AC</t>
  </si>
  <si>
    <t>Commande à &gt; mail@ligaair.ch &lt;</t>
  </si>
  <si>
    <t>Instructions:</t>
  </si>
  <si>
    <t>Enregistrer le document sous un nouveau nom                                et remplir la feuille 1-5 "champs gris"</t>
  </si>
  <si>
    <t>Nom:</t>
  </si>
  <si>
    <t xml:space="preserve">Si possible, monter ce type de boîte           </t>
  </si>
  <si>
    <t>Commission :</t>
  </si>
  <si>
    <t xml:space="preserve"> - Espaces ① - ⑫</t>
  </si>
  <si>
    <t>CHF excl. TVA</t>
  </si>
  <si>
    <t>CHF incl. TVA</t>
  </si>
  <si>
    <t xml:space="preserve"> - Prix unitaire</t>
  </si>
  <si>
    <t>LIGA.AIR / Services</t>
  </si>
  <si>
    <t>PROGRAMMATION</t>
  </si>
  <si>
    <t>Créer un réseau, programmation de base, options de autoristion</t>
  </si>
  <si>
    <t>Lire et programmer des modules sur l'APP CASAMBI</t>
  </si>
  <si>
    <t>Lire des appareils CASAMBI ready étrangers, par ex. des luminaires</t>
  </si>
  <si>
    <t>Variation de charge jusqu'à 150W voir fiche technique</t>
  </si>
  <si>
    <t>Variation de charge jusqu'à 300W avec 1 bouton-poussoir</t>
  </si>
  <si>
    <t>Variation de charge jusqu'à 400W avec 1 bouton-poussoir</t>
  </si>
  <si>
    <t>Module de commande pour UD.700.C</t>
  </si>
  <si>
    <t>Variateur de charge DU.700.C / 1-10V / DALI / Emplacement pour 2 x 700W CASAMBI</t>
  </si>
  <si>
    <t>DALI broudcast default jusqu'à 50 appareils (profilé)</t>
  </si>
  <si>
    <t>DALI avec câble broudcast default jusqu'à 50 appareils (profilé)</t>
  </si>
  <si>
    <t>DALI broudcast default jusqu'à 30 appareils (profilé)</t>
  </si>
  <si>
    <t>2 x DALI broudcast default jusqu'à 30 appareils (profilé)</t>
  </si>
  <si>
    <t xml:space="preserve"> DALI broudcast default jusqu'à 25 appareils (profilé 1-4 boutons-poussoirs actifs)</t>
  </si>
  <si>
    <t>DALI broudcast default jusqu'à 50 appareils, antenne déportée, profilée</t>
  </si>
  <si>
    <t>4 DALI broudcast default jusqu'à 100 appareils 200mA (profilé) &amp; 1 bouton-poussoir par DALI</t>
  </si>
  <si>
    <t>DALI 400V AC broudcast default jusqu'à 10 appareils (profilé)</t>
  </si>
  <si>
    <t>DALI 1 appareil (profilé)</t>
  </si>
  <si>
    <t>1-10V ou DALI jusqu'à 1 appareil (profilé)</t>
  </si>
  <si>
    <t>Bandes LED 1 ou 2 canaux</t>
  </si>
  <si>
    <t>Bandes LED 4 canaux RGBW</t>
  </si>
  <si>
    <t>Relais 10 A Commuté</t>
  </si>
  <si>
    <t>Relais 10 A 2 contacts à fermeture, antenne déportée</t>
  </si>
  <si>
    <t>Relais 10 A Commuté + 4 boutons-poussoirs (profilés 1-4 boutons-poussoirs actifs)</t>
  </si>
  <si>
    <t>Relais 10 A, 2 commutateurs libres de potentiel (profilés)</t>
  </si>
  <si>
    <t>Relais enfiché T13 &amp; bouton-poussoir simple blanc</t>
  </si>
  <si>
    <t>Relais enfiché T13 &amp; bouton-poussoir simple noir</t>
  </si>
  <si>
    <t>Répéteur fiche euro</t>
  </si>
  <si>
    <t>Backup Repeater Eurostecker Après 3 heures de charge 15 heures de fonctionnement</t>
  </si>
  <si>
    <t xml:space="preserve">Répéteur </t>
  </si>
  <si>
    <t>Répéteur avec antenne déportable à 40m max.</t>
  </si>
  <si>
    <t>Répéteur solaire</t>
  </si>
  <si>
    <t>Relais de stores avec 2 boutons</t>
  </si>
  <si>
    <t>Relais de stores avec câble 15cm</t>
  </si>
  <si>
    <t>4 fois DIN relais de stores avec 8 boutons-poussoirs</t>
  </si>
  <si>
    <t>Relais 10A 6 fermeurs et 2 inverseurs 4 entrées de bouton-poussoir (profilé)</t>
  </si>
  <si>
    <t>Relais 10A 6 fermeurs et 2 inverseurs (profilés)</t>
  </si>
  <si>
    <t>Relais 10A 3 fermeurs et 2 inverseurs (profilés)</t>
  </si>
  <si>
    <t>Swisspir blanc</t>
  </si>
  <si>
    <t>Pile Swisspir 2 x AA blanc</t>
  </si>
  <si>
    <t xml:space="preserve">Boîtier AP blanc L:74, l:74, H : 54mm </t>
  </si>
  <si>
    <t>Plaque de recouvrement blanc L.88, L:88mm</t>
  </si>
  <si>
    <t>Swisspir gris</t>
  </si>
  <si>
    <t>Swisspir pile 2 x AA gris</t>
  </si>
  <si>
    <t xml:space="preserve">Boîtier AP gris L:74, l:74, H : 54mm </t>
  </si>
  <si>
    <t>Plaque de recouvrement grise L.88, l:88mm</t>
  </si>
  <si>
    <t>Swisspir noir</t>
  </si>
  <si>
    <t>Swisspir pile 2 x AA noir</t>
  </si>
  <si>
    <t>Plaque de recouvrement noire L.88, l:88mm</t>
  </si>
  <si>
    <t xml:space="preserve">Boîtier AP noir L:74, l:74, H : 54mm </t>
  </si>
  <si>
    <t>Cube Design détecteur de mouvement blanc 3V DC TYPE AA</t>
  </si>
  <si>
    <t>Cube Design détecteur de mouvement noir 3V DC TYP AA</t>
  </si>
  <si>
    <t>Cube Design détecteur de mouvement ALU elox 3V DC TYP AA</t>
  </si>
  <si>
    <t>Cube Design détecteur de mouvement blanc USB C</t>
  </si>
  <si>
    <t>Cube Design détecteur de mouvement ALU elox USB C</t>
  </si>
  <si>
    <t>Cube Design détecteur de mouvement noir USB C</t>
  </si>
  <si>
    <t>Alimentation 240V / USB C Câble de 1'500mm noir</t>
  </si>
  <si>
    <t>Cube Design détecteur de mouvement bois chêne</t>
  </si>
  <si>
    <t>Cube Design détecteur de mouvement bois noyer</t>
  </si>
  <si>
    <t xml:space="preserve">Adaptateur Swisspir Global Trac blanc rail triphasé </t>
  </si>
  <si>
    <t xml:space="preserve">Swisspir adaptateur Global Trac gris rail triphasé </t>
  </si>
  <si>
    <t xml:space="preserve">Swisspir Adaptateur Global Trac noir rail triphasé </t>
  </si>
  <si>
    <t>Détecteur de mouvement Swisspir 48V Stucchi / Adaptateur Stucchi 16x168x19mm</t>
  </si>
  <si>
    <t>Détecteur de mouvement Swisspir en boîtier bush blanc</t>
  </si>
  <si>
    <t>Détecteur de mouvement Swisspir en boîtier champ de broussailles noir</t>
  </si>
  <si>
    <t>Module de touche 240V bouton-poussoir quadruple</t>
  </si>
  <si>
    <t>Module bouton-poussoir 240V 8 boutons-poussoirs</t>
  </si>
  <si>
    <t>Module bouton-poussoir avec antenne 2 boutons déportée</t>
  </si>
  <si>
    <t>Commutateur magnétique avec cellule de détection de batterie blanche</t>
  </si>
  <si>
    <t>Interrupteur magnétique avec cellule de détection à pile noire</t>
  </si>
  <si>
    <t>Interrupteur à vibration avec cellule de détection à pile blanche</t>
  </si>
  <si>
    <t>Interrupteur à vibration avec pile noire</t>
  </si>
  <si>
    <t>Bouton-poussoir double Bluetooth Feller EDIZIOdue sans batterie blanc</t>
  </si>
  <si>
    <t>Bouton-poussoir quadruple Bluetooth Feller EDIZIOdue sans batterie blanc</t>
  </si>
  <si>
    <t>Télécommande noire</t>
  </si>
  <si>
    <t>X Press Bouton-poussoir à pile blanc</t>
  </si>
  <si>
    <t>X Press Bouton-poussoir à pile noir</t>
  </si>
  <si>
    <t>Support mural AP pour Apple iPade 8.Gen / 2020 (10.2")</t>
  </si>
  <si>
    <t>Station météo sans alimentation 12-24V DC (vent, pluie et soleil)</t>
  </si>
  <si>
    <t>Alimentation Station météo Boîte 85 x 85 x 40mm IP 55 avec module 240V / 17V DC</t>
  </si>
  <si>
    <t>Intégrer le contrôleur Dali / la passerelle KNX</t>
  </si>
  <si>
    <t xml:space="preserve">LIGALICHT Master 1 canal pour PWM </t>
  </si>
  <si>
    <t>LIGALICHT Master 1 canal pour CC</t>
  </si>
  <si>
    <t>LIGALICHT Master 2 canaux pour CC</t>
  </si>
  <si>
    <t xml:space="preserve">LIGALICHT Master 2 canaux pour PWM </t>
  </si>
  <si>
    <t>Module DALI pour candélabres, boîte et colliers de serrage inclus</t>
  </si>
  <si>
    <t>Boîtier IP 66 noir résistant aux UV 93x93x62mm, presse-étoupe, 2 colliers de serrage</t>
  </si>
  <si>
    <t>LIGALICHT PWM mural / Ez suspendu</t>
  </si>
  <si>
    <t>LIGA.AIR pour luminaires DYN</t>
  </si>
  <si>
    <t>Bloc d'alimentation Commande</t>
  </si>
  <si>
    <t>Poussoir électronique Edizio bouton-poussoir double blanc (gauche) LUMIÈRE</t>
  </si>
  <si>
    <t>Poussoir universel Edizio bouton-poussoir quadruple blanc (gauche) LUMIÈRE</t>
  </si>
  <si>
    <t>Bouton-poussoir universel Edizio 6 fois bouton-poussoir blanc (gauche / droite)</t>
  </si>
  <si>
    <t>Poussoir universel Edizio bouton-poussoir double blanc (gauche / droite) STO</t>
  </si>
  <si>
    <t>Bouton-poussoir universel Edizio quadruple blanc (gauche / droite) STO</t>
  </si>
  <si>
    <t>12-24V AC/DC blanc</t>
  </si>
  <si>
    <t>12-24V AC/DC gris</t>
  </si>
  <si>
    <t>12-24V AC/DC noir</t>
  </si>
  <si>
    <t>Module DMX Master CASAMBI vers DMX</t>
  </si>
  <si>
    <t xml:space="preserve">Module DMX-Master 4 entrées DMX pour CASAMBI </t>
  </si>
  <si>
    <t>Câble de rallonge de capteur 1m</t>
  </si>
  <si>
    <t>Câble de rallonge de capteur 3m</t>
  </si>
  <si>
    <t>Câble d'extension de capteur 10m</t>
  </si>
  <si>
    <t>Rallonge de capteur 20m</t>
  </si>
  <si>
    <t>2 adaptateurs de fixation WAGO, y compris bornes horizontales 6x2 et 2x3</t>
  </si>
  <si>
    <t>Boîte en plastique noire, pour CBU-ASD, CBU-TED et LIGA.AIR Rel.240V+.</t>
  </si>
  <si>
    <t>Câble de rallonge de capteur 10m</t>
  </si>
  <si>
    <t>Câble de rallonge de capteur 20m</t>
  </si>
  <si>
    <t>TOTAL LIGA.AIR CASAMBI Produits</t>
  </si>
  <si>
    <t>TOTAL LIGA.AIR CASAMBI Services</t>
  </si>
  <si>
    <t>TOTAL LIGA.AIR CASAMBI Produits &amp; Services</t>
  </si>
  <si>
    <t>LIGA.AIR / Pièces spéciales (le choix doit être discuté avec le technicien LICHTTEAM)</t>
  </si>
  <si>
    <t>LIGA.AIR / Modules de luminaires</t>
  </si>
  <si>
    <t>Désignation</t>
  </si>
  <si>
    <t>LIGA.AIR / Éléments</t>
  </si>
  <si>
    <t>LIGA.air / Détecteurs</t>
  </si>
  <si>
    <t>LIGA.air / Modules de commutation</t>
  </si>
  <si>
    <t xml:space="preserve">UP-B Boîte NIS Agro 70mm Gr.I                             </t>
  </si>
  <si>
    <t>TOTAL Services</t>
  </si>
  <si>
    <t>Description</t>
  </si>
  <si>
    <t>profilé c'est-à-dire différents protocoles voir schéma</t>
  </si>
  <si>
    <t>Logiciel "long rage" Modules Réf. Désignation un + à la fin</t>
  </si>
  <si>
    <t>Phase An- Section</t>
  </si>
  <si>
    <t>4 entrées de touches incl.</t>
  </si>
  <si>
    <t>profilé</t>
  </si>
  <si>
    <t>LED 1 ou 2 canaux</t>
  </si>
  <si>
    <t>Bandes LED 4 canaux</t>
  </si>
  <si>
    <t>Numéro de salle</t>
  </si>
  <si>
    <t>Étage / Nom de la pièce</t>
  </si>
  <si>
    <t>Dimensions</t>
  </si>
  <si>
    <t>Salle Désignation 1</t>
  </si>
  <si>
    <t>Salle Désignation 2</t>
  </si>
  <si>
    <t>Salle Désignation 3</t>
  </si>
  <si>
    <t>Salle Désignation 4</t>
  </si>
  <si>
    <t>Salle Désignation 5</t>
  </si>
  <si>
    <t>Salle Désignation 6</t>
  </si>
  <si>
    <t>Salle Désignation 7</t>
  </si>
  <si>
    <t>Salle Désignation 8</t>
  </si>
  <si>
    <t>Salle Désignation 9</t>
  </si>
  <si>
    <t>Salle Désignation 10</t>
  </si>
  <si>
    <t>Salle Désignation 11</t>
  </si>
  <si>
    <t>Salle Désignation 12</t>
  </si>
  <si>
    <t>Relais</t>
  </si>
  <si>
    <t>Relais  + antenne</t>
  </si>
  <si>
    <t>profilé Boutons-poussoirs 1-4</t>
  </si>
  <si>
    <t>Commutateur 2x prof.</t>
  </si>
  <si>
    <t>Haut / Bas / 2 boutons</t>
  </si>
  <si>
    <t xml:space="preserve">Haut / Bas </t>
  </si>
  <si>
    <t>4 haut / bas / 8 boutons</t>
  </si>
  <si>
    <t>8 relais 4 boutons-poussoirs</t>
  </si>
  <si>
    <t>6 relais 4 boutons-poussoirs</t>
  </si>
  <si>
    <t>8 relais profilés</t>
  </si>
  <si>
    <t>jusqu'à 50 appareils</t>
  </si>
  <si>
    <t>jusqu'à 25 appareils</t>
  </si>
  <si>
    <t>jusqu'à 25 appareils 1 bouton</t>
  </si>
  <si>
    <t>jusqu'à 25 appareils 4 bouton</t>
  </si>
  <si>
    <t>jusqu'à 4x25 appareils 4 boutons</t>
  </si>
  <si>
    <t>jusqu'à 10 appareils</t>
  </si>
  <si>
    <t>1 appareil DALI ou 1-10V</t>
  </si>
  <si>
    <t>Câble de connexion &amp; 1 bouton-poussoir</t>
  </si>
  <si>
    <t>Connecteur répéteur</t>
  </si>
  <si>
    <t>Répéteur de batterie</t>
  </si>
  <si>
    <t>Répéteur</t>
  </si>
  <si>
    <t>Module stores + 2 boutons-poussoirs</t>
  </si>
  <si>
    <t>Module stores</t>
  </si>
  <si>
    <t>Détecteur de mouvement</t>
  </si>
  <si>
    <t>Batterie du détecteur de mouvement</t>
  </si>
  <si>
    <t>Moteur 3 phases</t>
  </si>
  <si>
    <t>blanc Ral 9010</t>
  </si>
  <si>
    <t>gris RAL 7021</t>
  </si>
  <si>
    <t>noir RAL 9005</t>
  </si>
  <si>
    <t>blanc RAL 9010</t>
  </si>
  <si>
    <t>noir</t>
  </si>
  <si>
    <t>bois clair</t>
  </si>
  <si>
    <t>bois foncé</t>
  </si>
  <si>
    <t>blanc</t>
  </si>
  <si>
    <t>gris</t>
  </si>
  <si>
    <t>Stucchi noir</t>
  </si>
  <si>
    <t>Buschfeld blanc</t>
  </si>
  <si>
    <t>Buschfeld noir</t>
  </si>
  <si>
    <t>seul EVOLUTION</t>
  </si>
  <si>
    <t>sep. commander</t>
  </si>
  <si>
    <t>Module à 4 boutons-poussoirs</t>
  </si>
  <si>
    <t>Module à 8 boutons-poussoirs</t>
  </si>
  <si>
    <t>2 T Antenne abd.</t>
  </si>
  <si>
    <t>Commutateur magnétique</t>
  </si>
  <si>
    <t>Interrupteur à vibration</t>
  </si>
  <si>
    <t>2 fois Bluetooth Edizio</t>
  </si>
  <si>
    <t>4 fois Bluetooth Edizio</t>
  </si>
  <si>
    <t>Bouton-poussoir blanc</t>
  </si>
  <si>
    <t>Bouton-poussoir noir</t>
  </si>
  <si>
    <t>AP cadre fixe</t>
  </si>
  <si>
    <t>Station météorologique</t>
  </si>
  <si>
    <t>Fonctionne sur piles blanc</t>
  </si>
  <si>
    <t>Fonctionne sur piles noir</t>
  </si>
  <si>
    <t>Pile 2 x AAA</t>
  </si>
  <si>
    <t>Pile bouton</t>
  </si>
  <si>
    <t>4 STO+8T</t>
  </si>
  <si>
    <t>Taster Schnittstelle 8 Taster mit 8 LED's</t>
  </si>
  <si>
    <t>8T.8LED.240+</t>
  </si>
  <si>
    <t>2.T</t>
  </si>
  <si>
    <t>2 fach Taster Battrie und Spannungslos</t>
  </si>
  <si>
    <t>LIGA.AIR.DALI.ADA.W+</t>
  </si>
  <si>
    <t>LIGA.AIR.DALI.ADA.G+</t>
  </si>
  <si>
    <t>LIGA.AIR.DALI.ADA.S+</t>
  </si>
  <si>
    <t>SAL.16.ADA.W</t>
  </si>
  <si>
    <t>SAL.16.ADA.G</t>
  </si>
  <si>
    <t>SAL.16.ADA.S</t>
  </si>
  <si>
    <t>R.SAL.32.ADA.W</t>
  </si>
  <si>
    <t>R.SAL.32.ADA.G</t>
  </si>
  <si>
    <t>R.SAL.32.ADA.S</t>
  </si>
  <si>
    <t>R.SAL.64.ADA.W</t>
  </si>
  <si>
    <t>R.SAL.64.ADA.G</t>
  </si>
  <si>
    <t>R.SAL.64.ADA.S</t>
  </si>
  <si>
    <t>BOX.1.B</t>
  </si>
  <si>
    <t>BOX.1.S</t>
  </si>
  <si>
    <t>BOX.2.B</t>
  </si>
  <si>
    <t>BOX.3.B</t>
  </si>
  <si>
    <t>BOX.3.S</t>
  </si>
  <si>
    <t>DALI 1K.240+ Module dans l'adaptateur de circuit Pulse DALI 3 GLOBALTRAC blanc</t>
  </si>
  <si>
    <t>DALI 1K.240+ Module dans l'adaptateur de circuit Pulse DALI 3 GLOBALTRAC noir</t>
  </si>
  <si>
    <t>DALI 1K.240+ Module dans l'adaptateur de circuit Pulse DALI 3 GLOBALTRAC gris</t>
  </si>
  <si>
    <t>Type PULSE DALI 3- CIRCUIT GLOBAL TRAC blanc avec Salvador 1016 pour 16 appareils DALI</t>
  </si>
  <si>
    <t>Type PULSE DALI 3- CIRCUIT GLOBAL TRAC gris avec Salvador 1016 pour 16 appareils DALI</t>
  </si>
  <si>
    <t>Type PULSE DALI 3- CIRCUIT GLOBAL TRAC noir avec Salvador 1016 pour 16 appareils DALI</t>
  </si>
  <si>
    <t>Type PULSE DALI 3- CIRCUIT GLOBAL TRAC blanc avec Salvador 1032 pour 32 appareils DALI</t>
  </si>
  <si>
    <t>Type PULSE DALI 3- CIRCUIT GLOBAL TRAC gris avec Salvador 1032 pour 32 appareils DALI</t>
  </si>
  <si>
    <t>Type PULSE DALI 3- CIRCUIT GLOBAL TRAC noir avec Salvador 1032 pour 32 appareils DALI</t>
  </si>
  <si>
    <t>Type PULSE DALI 3- CIRCUIT GLOBAL TRAC blanc avec Salvador 1064 pour 64 appareils DALI</t>
  </si>
  <si>
    <t>Type PULSE DALI 3- CIRCUIT GLOBAL TRAC gris avec Salvador 1064 pour 64 appareils DALI</t>
  </si>
  <si>
    <t>Type PULSE DALI 3- CIRCUIT GLOBAL TRAC noir avec Salvador 1064 pour 64 appareils DALI</t>
  </si>
  <si>
    <t>4 boutons, 4 LED, montage en saillie Gr 1+1 L:88mm H:148mm P:60mm, 1 plaque aveugle</t>
  </si>
  <si>
    <t>4 boutons, 4 LED, montage en saillie Gr 1+1 L:88mm H:148mm P:60mm, 1 interrupteur à clé</t>
  </si>
  <si>
    <t>8 boutons, 8 LED, montage en saillie Gr 1+1 L:88mm H:148mm P:60mm</t>
  </si>
  <si>
    <t>8 boutons, 8 LED, montage en saillie Gr 1+1+1 L:88mm H:208mm P:60mm, 1 plaque aveugle</t>
  </si>
  <si>
    <t>8 boutons, 8 LED, montage en saillie Gr 1+1+1 L:88mm H:208mm P:60mm, 1 interrupteur à clé</t>
  </si>
  <si>
    <t>Salvador DALI Série 1016 prend en charge DALI D4i, DALI DT6 et DALI DT8</t>
  </si>
  <si>
    <t>Salvador DALI Série 1032 prend en charge DALI D4i, DALI DT6 et DALI DT8</t>
  </si>
  <si>
    <t>Salvador DALI Série 1064 prend en charge DALI D4i, DALI DT6 et DALI DT8</t>
  </si>
  <si>
    <t>Alimentation électrique 110 - 240V, 50/60 Hz, installation sur rail DIN</t>
  </si>
  <si>
    <t>Alimentation électrique 230V 50Hz, secondaire 16V DC 200mA</t>
  </si>
  <si>
    <t>SAL.1016</t>
  </si>
  <si>
    <t>SAL.1032</t>
  </si>
  <si>
    <t>SAL.1064</t>
  </si>
  <si>
    <t>PS.SALVADOR</t>
  </si>
  <si>
    <t>106x90x62mm</t>
  </si>
  <si>
    <t>45x45x25mm</t>
  </si>
  <si>
    <t>16 DALI appareils</t>
  </si>
  <si>
    <t>32 DALI appareils</t>
  </si>
  <si>
    <t>64 DALI appareils</t>
  </si>
  <si>
    <t>Alimentation 2 Salvador</t>
  </si>
  <si>
    <t>Alimentation Salvador</t>
  </si>
  <si>
    <t>créé 64 Icon</t>
  </si>
  <si>
    <t>créé 16 Icon</t>
  </si>
  <si>
    <t>créé 32 Icon</t>
  </si>
  <si>
    <t>Ø 58 x 15mm</t>
  </si>
  <si>
    <t>Batt. et sans tension</t>
  </si>
  <si>
    <t xml:space="preserve"> 2 Télécommande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</si>
</sst>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20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3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Alignment="1">
      <alignment horizontal="center"/>
    </xf>
    <xf numFmtId="4" fontId="4" fillId="0" borderId="0" xfId="0" applyNumberFormat="1" applyFont="1" applyAlignment="1">
      <alignment horizontal="center"/>
    </xf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4" fillId="0" borderId="0" xfId="0" applyNumberFormat="1" applyFont="1" applyAlignment="1">
      <alignment horizontal="right"/>
    </xf>
    <xf numFmtId="4" fontId="11" fillId="0" borderId="0" xfId="0" applyNumberFormat="1" applyFont="1" applyAlignment="1">
      <alignment horizontal="left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4" fontId="1" fillId="0" borderId="18" xfId="0" applyNumberFormat="1" applyFont="1" applyBorder="1" applyAlignment="1">
      <alignment horizontal="right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4" fontId="14" fillId="0" borderId="0" xfId="0" applyNumberFormat="1" applyFont="1" applyAlignment="1">
      <alignment horizontal="center"/>
    </xf>
    <xf numFmtId="4" fontId="14" fillId="0" borderId="11" xfId="0" applyNumberFormat="1" applyFont="1" applyBorder="1" applyAlignment="1">
      <alignment horizontal="right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2" xfId="0" applyNumberFormat="1" applyFill="1" applyBorder="1" applyProtection="1">
      <protection locked="0"/>
    </xf>
    <xf numFmtId="49" fontId="0" fillId="2" borderId="7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8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0" fillId="2" borderId="4" xfId="0" applyNumberFormat="1" applyFill="1" applyBorder="1" applyAlignment="1">
      <alignment horizontal="center"/>
    </xf>
    <xf numFmtId="2" fontId="0" fillId="2" borderId="4" xfId="0" applyNumberFormat="1" applyFill="1" applyBorder="1" applyAlignment="1">
      <alignment horizontal="right"/>
    </xf>
    <xf numFmtId="4" fontId="1" fillId="4" borderId="18" xfId="0" applyNumberFormat="1" applyFont="1" applyFill="1" applyBorder="1" applyAlignment="1">
      <alignment horizontal="right"/>
    </xf>
    <xf numFmtId="4" fontId="0" fillId="5" borderId="18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center"/>
      <protection locked="0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5" fillId="0" borderId="0" xfId="0" applyFont="1" applyAlignment="1">
      <alignment horizontal="left"/>
    </xf>
    <xf numFmtId="0" fontId="15" fillId="0" borderId="0" xfId="0" applyFont="1"/>
    <xf numFmtId="0" fontId="15" fillId="0" borderId="0" xfId="0" applyFont="1" applyAlignment="1">
      <alignment horizontal="center"/>
    </xf>
    <xf numFmtId="2" fontId="15" fillId="0" borderId="0" xfId="0" applyNumberFormat="1" applyFont="1" applyAlignment="1">
      <alignment horizontal="right"/>
    </xf>
    <xf numFmtId="0" fontId="15" fillId="6" borderId="1" xfId="0" applyFont="1" applyFill="1" applyBorder="1" applyAlignment="1" applyProtection="1">
      <alignment horizontal="center"/>
      <protection locked="0"/>
    </xf>
    <xf numFmtId="4" fontId="15" fillId="0" borderId="0" xfId="0" applyNumberFormat="1" applyFont="1" applyAlignment="1">
      <alignment horizontal="right"/>
    </xf>
    <xf numFmtId="0" fontId="16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4" fontId="0" fillId="2" borderId="0" xfId="0" applyNumberFormat="1" applyFill="1"/>
    <xf numFmtId="4" fontId="0" fillId="2" borderId="0" xfId="0" applyNumberFormat="1" applyFill="1" applyAlignment="1">
      <alignment horizontal="right"/>
    </xf>
    <xf numFmtId="4" fontId="15" fillId="2" borderId="0" xfId="0" applyNumberFormat="1" applyFont="1" applyFill="1" applyAlignment="1">
      <alignment horizontal="right"/>
    </xf>
    <xf numFmtId="0" fontId="0" fillId="2" borderId="4" xfId="0" applyFill="1" applyBorder="1" applyAlignment="1">
      <alignment horizontal="center"/>
    </xf>
    <xf numFmtId="0" fontId="17" fillId="0" borderId="3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2" fillId="0" borderId="3" xfId="0" applyFont="1" applyBorder="1" applyAlignment="1">
      <alignment horizontal="left"/>
    </xf>
    <xf numFmtId="0" fontId="15" fillId="2" borderId="0" xfId="0" applyFont="1" applyFill="1"/>
    <xf numFmtId="2" fontId="0" fillId="2" borderId="0" xfId="0" applyNumberFormat="1" applyFill="1" applyAlignment="1">
      <alignment horizontal="right"/>
    </xf>
    <xf numFmtId="0" fontId="0" fillId="0" borderId="3" xfId="0" applyBorder="1" applyAlignment="1">
      <alignment horizontal="center"/>
    </xf>
    <xf numFmtId="0" fontId="2" fillId="0" borderId="0" xfId="0" applyFont="1"/>
    <xf numFmtId="0" fontId="13" fillId="0" borderId="0" xfId="0" applyFont="1" applyAlignment="1" applyProtection="1">
      <alignment horizontal="left" vertical="center"/>
      <protection locked="0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8" xfId="0" applyNumberFormat="1" applyFill="1" applyBorder="1" applyAlignment="1" applyProtection="1">
      <alignment horizontal="right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/>
    </xf>
    <xf numFmtId="4" fontId="12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1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8" fillId="0" borderId="13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5.png"/><Relationship Id="rId3" Type="http://schemas.openxmlformats.org/officeDocument/2006/relationships/image" Target="../media/image6.emf"/><Relationship Id="rId21" Type="http://schemas.microsoft.com/office/2007/relationships/hdphoto" Target="../media/hdphoto1.wdp"/><Relationship Id="rId7" Type="http://schemas.openxmlformats.org/officeDocument/2006/relationships/image" Target="../media/image9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4.png"/><Relationship Id="rId2" Type="http://schemas.openxmlformats.org/officeDocument/2006/relationships/image" Target="../media/image5.emf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1" Type="http://schemas.openxmlformats.org/officeDocument/2006/relationships/image" Target="../media/image4.emf"/><Relationship Id="rId6" Type="http://schemas.openxmlformats.org/officeDocument/2006/relationships/image" Target="../media/image8.png"/><Relationship Id="rId11" Type="http://schemas.openxmlformats.org/officeDocument/2006/relationships/image" Target="../media/image12.png"/><Relationship Id="rId24" Type="http://schemas.openxmlformats.org/officeDocument/2006/relationships/image" Target="../media/image23.png"/><Relationship Id="rId5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microsoft.com/office/2007/relationships/hdphoto" Target="../media/hdphoto2.wdp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4" Type="http://schemas.openxmlformats.org/officeDocument/2006/relationships/image" Target="../media/image1.png"/><Relationship Id="rId9" Type="http://schemas.openxmlformats.org/officeDocument/2006/relationships/image" Target="../media/image2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png"/><Relationship Id="rId13" Type="http://schemas.openxmlformats.org/officeDocument/2006/relationships/image" Target="../media/image2.png"/><Relationship Id="rId18" Type="http://schemas.openxmlformats.org/officeDocument/2006/relationships/image" Target="../media/image39.png"/><Relationship Id="rId3" Type="http://schemas.openxmlformats.org/officeDocument/2006/relationships/image" Target="../media/image6.emf"/><Relationship Id="rId7" Type="http://schemas.openxmlformats.org/officeDocument/2006/relationships/image" Target="../media/image30.png"/><Relationship Id="rId12" Type="http://schemas.openxmlformats.org/officeDocument/2006/relationships/image" Target="../media/image34.png"/><Relationship Id="rId17" Type="http://schemas.openxmlformats.org/officeDocument/2006/relationships/image" Target="../media/image38.jpeg"/><Relationship Id="rId2" Type="http://schemas.openxmlformats.org/officeDocument/2006/relationships/image" Target="../media/image5.emf"/><Relationship Id="rId16" Type="http://schemas.openxmlformats.org/officeDocument/2006/relationships/image" Target="../media/image37.png"/><Relationship Id="rId1" Type="http://schemas.openxmlformats.org/officeDocument/2006/relationships/image" Target="../media/image26.emf"/><Relationship Id="rId6" Type="http://schemas.openxmlformats.org/officeDocument/2006/relationships/image" Target="../media/image29.png"/><Relationship Id="rId11" Type="http://schemas.openxmlformats.org/officeDocument/2006/relationships/image" Target="../media/image1.png"/><Relationship Id="rId5" Type="http://schemas.openxmlformats.org/officeDocument/2006/relationships/image" Target="../media/image28.png"/><Relationship Id="rId15" Type="http://schemas.openxmlformats.org/officeDocument/2006/relationships/image" Target="../media/image36.png"/><Relationship Id="rId10" Type="http://schemas.openxmlformats.org/officeDocument/2006/relationships/image" Target="../media/image33.png"/><Relationship Id="rId19" Type="http://schemas.openxmlformats.org/officeDocument/2006/relationships/image" Target="../media/image40.png"/><Relationship Id="rId4" Type="http://schemas.openxmlformats.org/officeDocument/2006/relationships/image" Target="../media/image27.png"/><Relationship Id="rId9" Type="http://schemas.openxmlformats.org/officeDocument/2006/relationships/image" Target="../media/image32.png"/><Relationship Id="rId14" Type="http://schemas.openxmlformats.org/officeDocument/2006/relationships/image" Target="../media/image3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png"/><Relationship Id="rId13" Type="http://schemas.openxmlformats.org/officeDocument/2006/relationships/image" Target="../media/image47.png"/><Relationship Id="rId18" Type="http://schemas.openxmlformats.org/officeDocument/2006/relationships/image" Target="../media/image52.png"/><Relationship Id="rId3" Type="http://schemas.openxmlformats.org/officeDocument/2006/relationships/image" Target="../media/image5.emf"/><Relationship Id="rId21" Type="http://schemas.openxmlformats.org/officeDocument/2006/relationships/image" Target="../media/image55.png"/><Relationship Id="rId7" Type="http://schemas.openxmlformats.org/officeDocument/2006/relationships/image" Target="../media/image43.png"/><Relationship Id="rId12" Type="http://schemas.openxmlformats.org/officeDocument/2006/relationships/image" Target="../media/image46.png"/><Relationship Id="rId17" Type="http://schemas.openxmlformats.org/officeDocument/2006/relationships/image" Target="../media/image51.png"/><Relationship Id="rId25" Type="http://schemas.microsoft.com/office/2007/relationships/hdphoto" Target="../media/hdphoto4.wdp"/><Relationship Id="rId2" Type="http://schemas.openxmlformats.org/officeDocument/2006/relationships/image" Target="../media/image26.emf"/><Relationship Id="rId16" Type="http://schemas.openxmlformats.org/officeDocument/2006/relationships/image" Target="../media/image50.png"/><Relationship Id="rId20" Type="http://schemas.openxmlformats.org/officeDocument/2006/relationships/image" Target="../media/image54.png"/><Relationship Id="rId1" Type="http://schemas.openxmlformats.org/officeDocument/2006/relationships/image" Target="../media/image41.png"/><Relationship Id="rId6" Type="http://schemas.openxmlformats.org/officeDocument/2006/relationships/image" Target="../media/image42.png"/><Relationship Id="rId11" Type="http://schemas.openxmlformats.org/officeDocument/2006/relationships/image" Target="../media/image2.png"/><Relationship Id="rId24" Type="http://schemas.openxmlformats.org/officeDocument/2006/relationships/image" Target="../media/image57.png"/><Relationship Id="rId5" Type="http://schemas.openxmlformats.org/officeDocument/2006/relationships/image" Target="../media/image27.png"/><Relationship Id="rId15" Type="http://schemas.openxmlformats.org/officeDocument/2006/relationships/image" Target="../media/image49.png"/><Relationship Id="rId23" Type="http://schemas.microsoft.com/office/2007/relationships/hdphoto" Target="../media/hdphoto3.wdp"/><Relationship Id="rId10" Type="http://schemas.openxmlformats.org/officeDocument/2006/relationships/image" Target="../media/image1.png"/><Relationship Id="rId19" Type="http://schemas.openxmlformats.org/officeDocument/2006/relationships/image" Target="../media/image53.png"/><Relationship Id="rId4" Type="http://schemas.openxmlformats.org/officeDocument/2006/relationships/image" Target="../media/image6.emf"/><Relationship Id="rId9" Type="http://schemas.openxmlformats.org/officeDocument/2006/relationships/image" Target="../media/image45.png"/><Relationship Id="rId14" Type="http://schemas.openxmlformats.org/officeDocument/2006/relationships/image" Target="../media/image48.png"/><Relationship Id="rId22" Type="http://schemas.openxmlformats.org/officeDocument/2006/relationships/image" Target="../media/image5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13" Type="http://schemas.openxmlformats.org/officeDocument/2006/relationships/image" Target="../media/image63.png"/><Relationship Id="rId18" Type="http://schemas.openxmlformats.org/officeDocument/2006/relationships/image" Target="../media/image68.jpeg"/><Relationship Id="rId3" Type="http://schemas.openxmlformats.org/officeDocument/2006/relationships/image" Target="../media/image5.emf"/><Relationship Id="rId21" Type="http://schemas.openxmlformats.org/officeDocument/2006/relationships/image" Target="../media/image70.png"/><Relationship Id="rId7" Type="http://schemas.openxmlformats.org/officeDocument/2006/relationships/image" Target="../media/image59.png"/><Relationship Id="rId12" Type="http://schemas.openxmlformats.org/officeDocument/2006/relationships/image" Target="../media/image62.png"/><Relationship Id="rId17" Type="http://schemas.openxmlformats.org/officeDocument/2006/relationships/image" Target="../media/image67.png"/><Relationship Id="rId2" Type="http://schemas.openxmlformats.org/officeDocument/2006/relationships/image" Target="../media/image26.emf"/><Relationship Id="rId16" Type="http://schemas.openxmlformats.org/officeDocument/2006/relationships/image" Target="../media/image66.png"/><Relationship Id="rId20" Type="http://schemas.openxmlformats.org/officeDocument/2006/relationships/image" Target="../media/image39.png"/><Relationship Id="rId1" Type="http://schemas.openxmlformats.org/officeDocument/2006/relationships/image" Target="../media/image41.png"/><Relationship Id="rId6" Type="http://schemas.openxmlformats.org/officeDocument/2006/relationships/image" Target="../media/image58.png"/><Relationship Id="rId11" Type="http://schemas.openxmlformats.org/officeDocument/2006/relationships/image" Target="../media/image2.png"/><Relationship Id="rId5" Type="http://schemas.openxmlformats.org/officeDocument/2006/relationships/image" Target="../media/image27.png"/><Relationship Id="rId15" Type="http://schemas.openxmlformats.org/officeDocument/2006/relationships/image" Target="../media/image65.png"/><Relationship Id="rId10" Type="http://schemas.openxmlformats.org/officeDocument/2006/relationships/image" Target="../media/image1.png"/><Relationship Id="rId19" Type="http://schemas.openxmlformats.org/officeDocument/2006/relationships/image" Target="../media/image69.emf"/><Relationship Id="rId4" Type="http://schemas.openxmlformats.org/officeDocument/2006/relationships/image" Target="../media/image6.emf"/><Relationship Id="rId9" Type="http://schemas.openxmlformats.org/officeDocument/2006/relationships/image" Target="../media/image61.png"/><Relationship Id="rId14" Type="http://schemas.openxmlformats.org/officeDocument/2006/relationships/image" Target="../media/image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  <xdr:twoCellAnchor editAs="oneCell">
    <xdr:from>
      <xdr:col>2</xdr:col>
      <xdr:colOff>4552950</xdr:colOff>
      <xdr:row>4</xdr:row>
      <xdr:rowOff>142875</xdr:rowOff>
    </xdr:from>
    <xdr:to>
      <xdr:col>3</xdr:col>
      <xdr:colOff>314325</xdr:colOff>
      <xdr:row>9</xdr:row>
      <xdr:rowOff>104775</xdr:rowOff>
    </xdr:to>
    <xdr:pic>
      <xdr:nvPicPr>
        <xdr:cNvPr id="7" name="Grafik 6" descr="UP-Dose NIS Agro 70mm Gr.I mit Klappdeckel halogenfrei blau">
          <a:extLst>
            <a:ext uri="{FF2B5EF4-FFF2-40B4-BE49-F238E27FC236}">
              <a16:creationId xmlns:a16="http://schemas.microsoft.com/office/drawing/2014/main" id="{D7ECF1E8-1020-48E1-9FD4-42D06ACB2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1724025"/>
          <a:ext cx="1143000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273984</xdr:colOff>
      <xdr:row>12</xdr:row>
      <xdr:rowOff>121584</xdr:rowOff>
    </xdr:from>
    <xdr:to>
      <xdr:col>21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230281</xdr:colOff>
      <xdr:row>12</xdr:row>
      <xdr:rowOff>101974</xdr:rowOff>
    </xdr:from>
    <xdr:to>
      <xdr:col>8</xdr:col>
      <xdr:colOff>1039906</xdr:colOff>
      <xdr:row>12</xdr:row>
      <xdr:rowOff>826101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046" y="718298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22</xdr:col>
      <xdr:colOff>235324</xdr:colOff>
      <xdr:row>12</xdr:row>
      <xdr:rowOff>44823</xdr:rowOff>
    </xdr:from>
    <xdr:to>
      <xdr:col>22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291353</xdr:colOff>
      <xdr:row>12</xdr:row>
      <xdr:rowOff>11206</xdr:rowOff>
    </xdr:from>
    <xdr:to>
      <xdr:col>23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134473</xdr:colOff>
      <xdr:row>12</xdr:row>
      <xdr:rowOff>64895</xdr:rowOff>
    </xdr:from>
    <xdr:to>
      <xdr:col>9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12</xdr:row>
      <xdr:rowOff>47626</xdr:rowOff>
    </xdr:from>
    <xdr:to>
      <xdr:col>13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14</xdr:col>
      <xdr:colOff>180976</xdr:colOff>
      <xdr:row>12</xdr:row>
      <xdr:rowOff>38101</xdr:rowOff>
    </xdr:from>
    <xdr:to>
      <xdr:col>14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25</xdr:col>
      <xdr:colOff>190500</xdr:colOff>
      <xdr:row>12</xdr:row>
      <xdr:rowOff>27215</xdr:rowOff>
    </xdr:from>
    <xdr:to>
      <xdr:col>25</xdr:col>
      <xdr:colOff>925285</xdr:colOff>
      <xdr:row>12</xdr:row>
      <xdr:rowOff>838769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3EDFA261-A390-40DA-A57B-369479254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5581429" y="2449286"/>
          <a:ext cx="734785" cy="811554"/>
        </a:xfrm>
        <a:prstGeom prst="rect">
          <a:avLst/>
        </a:prstGeom>
      </xdr:spPr>
    </xdr:pic>
    <xdr:clientData/>
  </xdr:twoCellAnchor>
  <xdr:twoCellAnchor editAs="oneCell">
    <xdr:from>
      <xdr:col>12</xdr:col>
      <xdr:colOff>54430</xdr:colOff>
      <xdr:row>12</xdr:row>
      <xdr:rowOff>81643</xdr:rowOff>
    </xdr:from>
    <xdr:to>
      <xdr:col>12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66261</xdr:colOff>
      <xdr:row>12</xdr:row>
      <xdr:rowOff>41414</xdr:rowOff>
    </xdr:from>
    <xdr:to>
      <xdr:col>10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63261" y="2451653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11</xdr:col>
      <xdr:colOff>88374</xdr:colOff>
      <xdr:row>12</xdr:row>
      <xdr:rowOff>41414</xdr:rowOff>
    </xdr:from>
    <xdr:to>
      <xdr:col>11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24</xdr:col>
      <xdr:colOff>82924</xdr:colOff>
      <xdr:row>12</xdr:row>
      <xdr:rowOff>194167</xdr:rowOff>
    </xdr:from>
    <xdr:to>
      <xdr:col>25</xdr:col>
      <xdr:colOff>3054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20</xdr:col>
      <xdr:colOff>47394</xdr:colOff>
      <xdr:row>12</xdr:row>
      <xdr:rowOff>73833</xdr:rowOff>
    </xdr:from>
    <xdr:to>
      <xdr:col>20</xdr:col>
      <xdr:colOff>952500</xdr:colOff>
      <xdr:row>12</xdr:row>
      <xdr:rowOff>848591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AD42AF4-00BD-44CD-9DFD-55BFB2C6B6B7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9524" b="89975" l="1220" r="95122">
                      <a14:foregroundMark x1="1524" y1="58396" x2="9756" y2="67419"/>
                      <a14:foregroundMark x1="89634" y1="46115" x2="90854" y2="35088"/>
                      <a14:foregroundMark x1="95122" y1="43108" x2="93598" y2="3684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1656386" y="2415886"/>
          <a:ext cx="774758" cy="905106"/>
        </a:xfrm>
        <a:prstGeom prst="rect">
          <a:avLst/>
        </a:prstGeom>
      </xdr:spPr>
    </xdr:pic>
    <xdr:clientData/>
  </xdr:twoCellAnchor>
  <xdr:twoCellAnchor editAs="oneCell">
    <xdr:from>
      <xdr:col>15</xdr:col>
      <xdr:colOff>302559</xdr:colOff>
      <xdr:row>12</xdr:row>
      <xdr:rowOff>56030</xdr:rowOff>
    </xdr:from>
    <xdr:to>
      <xdr:col>15</xdr:col>
      <xdr:colOff>1132593</xdr:colOff>
      <xdr:row>12</xdr:row>
      <xdr:rowOff>812517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2B65B8AC-5090-4EDC-A18E-64395E3A2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1201530" y="2465295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16</xdr:col>
      <xdr:colOff>246529</xdr:colOff>
      <xdr:row>12</xdr:row>
      <xdr:rowOff>89647</xdr:rowOff>
    </xdr:from>
    <xdr:to>
      <xdr:col>16</xdr:col>
      <xdr:colOff>1076563</xdr:colOff>
      <xdr:row>12</xdr:row>
      <xdr:rowOff>846134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36A0BD10-179B-4E82-A63D-7B502FEC2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2703117" y="2498912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336177</xdr:colOff>
      <xdr:row>12</xdr:row>
      <xdr:rowOff>56029</xdr:rowOff>
    </xdr:from>
    <xdr:to>
      <xdr:col>17</xdr:col>
      <xdr:colOff>1166211</xdr:colOff>
      <xdr:row>12</xdr:row>
      <xdr:rowOff>812516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273076CF-991D-4787-810C-D64A4A9F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4350383" y="2465294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18</xdr:col>
      <xdr:colOff>324971</xdr:colOff>
      <xdr:row>12</xdr:row>
      <xdr:rowOff>11206</xdr:rowOff>
    </xdr:from>
    <xdr:to>
      <xdr:col>18</xdr:col>
      <xdr:colOff>1223043</xdr:colOff>
      <xdr:row>12</xdr:row>
      <xdr:rowOff>845635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CCEAB697-6964-45D3-81BE-69F0DE485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5896795" y="2420471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19</xdr:col>
      <xdr:colOff>280148</xdr:colOff>
      <xdr:row>12</xdr:row>
      <xdr:rowOff>11206</xdr:rowOff>
    </xdr:from>
    <xdr:to>
      <xdr:col>19</xdr:col>
      <xdr:colOff>1151004</xdr:colOff>
      <xdr:row>12</xdr:row>
      <xdr:rowOff>802234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380A5799-3726-476C-B024-2E8A49D0C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409589" y="2420471"/>
          <a:ext cx="870856" cy="79102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0</xdr:colOff>
      <xdr:row>11</xdr:row>
      <xdr:rowOff>81243</xdr:rowOff>
    </xdr:from>
    <xdr:to>
      <xdr:col>19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319368</xdr:colOff>
      <xdr:row>11</xdr:row>
      <xdr:rowOff>138953</xdr:rowOff>
    </xdr:from>
    <xdr:to>
      <xdr:col>18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69948</xdr:rowOff>
    </xdr:from>
    <xdr:to>
      <xdr:col>19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10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14</xdr:col>
      <xdr:colOff>246531</xdr:colOff>
      <xdr:row>11</xdr:row>
      <xdr:rowOff>65284</xdr:rowOff>
    </xdr:from>
    <xdr:to>
      <xdr:col>14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14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18</xdr:col>
      <xdr:colOff>201707</xdr:colOff>
      <xdr:row>11</xdr:row>
      <xdr:rowOff>47372</xdr:rowOff>
    </xdr:from>
    <xdr:to>
      <xdr:col>18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16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15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12</xdr:col>
      <xdr:colOff>136072</xdr:colOff>
      <xdr:row>11</xdr:row>
      <xdr:rowOff>54428</xdr:rowOff>
    </xdr:from>
    <xdr:to>
      <xdr:col>12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149679</xdr:colOff>
      <xdr:row>11</xdr:row>
      <xdr:rowOff>95250</xdr:rowOff>
    </xdr:from>
    <xdr:to>
      <xdr:col>11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155863</xdr:colOff>
      <xdr:row>11</xdr:row>
      <xdr:rowOff>69272</xdr:rowOff>
    </xdr:from>
    <xdr:to>
      <xdr:col>13</xdr:col>
      <xdr:colOff>1004454</xdr:colOff>
      <xdr:row>11</xdr:row>
      <xdr:rowOff>860783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7F258647-D1FF-4336-85D2-81746D2EC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7" y="2285999"/>
          <a:ext cx="848591" cy="79151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12</xdr:row>
      <xdr:rowOff>69948</xdr:rowOff>
    </xdr:from>
    <xdr:to>
      <xdr:col>22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22</xdr:col>
      <xdr:colOff>272143</xdr:colOff>
      <xdr:row>12</xdr:row>
      <xdr:rowOff>108858</xdr:rowOff>
    </xdr:from>
    <xdr:to>
      <xdr:col>22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20</xdr:col>
      <xdr:colOff>50483</xdr:colOff>
      <xdr:row>12</xdr:row>
      <xdr:rowOff>167234</xdr:rowOff>
    </xdr:from>
    <xdr:to>
      <xdr:col>20</xdr:col>
      <xdr:colOff>1197429</xdr:colOff>
      <xdr:row>12</xdr:row>
      <xdr:rowOff>707572</xdr:rowOff>
    </xdr:to>
    <xdr:pic>
      <xdr:nvPicPr>
        <xdr:cNvPr id="46" name="Grafik 45">
          <a:extLst>
            <a:ext uri="{FF2B5EF4-FFF2-40B4-BE49-F238E27FC236}">
              <a16:creationId xmlns:a16="http://schemas.microsoft.com/office/drawing/2014/main" id="{C2817DC9-CBD8-41F1-9266-D39B6D6A940F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5856" b="96847" l="10000" r="94286">
                      <a14:foregroundMark x1="20952" y1="51126" x2="20952" y2="51126"/>
                      <a14:foregroundMark x1="14762" y1="19595" x2="14762" y2="19595"/>
                      <a14:foregroundMark x1="12857" y1="5856" x2="12857" y2="5856"/>
                      <a14:foregroundMark x1="19048" y1="70045" x2="19048" y2="70045"/>
                      <a14:foregroundMark x1="14286" y1="70270" x2="14286" y2="70270"/>
                      <a14:foregroundMark x1="18571" y1="88063" x2="18571" y2="88063"/>
                      <a14:foregroundMark x1="22381" y1="93919" x2="22381" y2="93919"/>
                      <a14:foregroundMark x1="12857" y1="97072" x2="12857" y2="97072"/>
                      <a14:foregroundMark x1="94286" y1="49775" x2="94286" y2="49775"/>
                      <a14:backgroundMark x1="37143" y1="88739" x2="37619" y2="63514"/>
                      <a14:backgroundMark x1="37619" y1="63514" x2="63810" y2="62162"/>
                      <a14:backgroundMark x1="63810" y1="62162" x2="94762" y2="648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7432001" y="2449287"/>
          <a:ext cx="540338" cy="1146946"/>
        </a:xfrm>
        <a:prstGeom prst="rect">
          <a:avLst/>
        </a:prstGeom>
      </xdr:spPr>
    </xdr:pic>
    <xdr:clientData/>
  </xdr:twoCellAnchor>
  <xdr:twoCellAnchor editAs="oneCell">
    <xdr:from>
      <xdr:col>21</xdr:col>
      <xdr:colOff>108312</xdr:colOff>
      <xdr:row>12</xdr:row>
      <xdr:rowOff>150223</xdr:rowOff>
    </xdr:from>
    <xdr:to>
      <xdr:col>21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11</xdr:row>
      <xdr:rowOff>81243</xdr:rowOff>
    </xdr:from>
    <xdr:to>
      <xdr:col>18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121584</xdr:rowOff>
    </xdr:from>
    <xdr:to>
      <xdr:col>18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138953</xdr:rowOff>
    </xdr:from>
    <xdr:to>
      <xdr:col>18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230281</xdr:colOff>
      <xdr:row>11</xdr:row>
      <xdr:rowOff>101974</xdr:rowOff>
    </xdr:from>
    <xdr:to>
      <xdr:col>11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268381</xdr:colOff>
      <xdr:row>11</xdr:row>
      <xdr:rowOff>90768</xdr:rowOff>
    </xdr:from>
    <xdr:to>
      <xdr:col>13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69948</xdr:rowOff>
    </xdr:from>
    <xdr:to>
      <xdr:col>18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14</xdr:col>
      <xdr:colOff>371475</xdr:colOff>
      <xdr:row>11</xdr:row>
      <xdr:rowOff>76200</xdr:rowOff>
    </xdr:from>
    <xdr:to>
      <xdr:col>14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11</xdr:col>
      <xdr:colOff>63719</xdr:colOff>
      <xdr:row>11</xdr:row>
      <xdr:rowOff>98206</xdr:rowOff>
    </xdr:from>
    <xdr:to>
      <xdr:col>11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161925</xdr:colOff>
      <xdr:row>11</xdr:row>
      <xdr:rowOff>76200</xdr:rowOff>
    </xdr:from>
    <xdr:to>
      <xdr:col>14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235218</xdr:colOff>
      <xdr:row>11</xdr:row>
      <xdr:rowOff>45890</xdr:rowOff>
    </xdr:from>
    <xdr:to>
      <xdr:col>13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17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11</xdr:row>
      <xdr:rowOff>121584</xdr:rowOff>
    </xdr:from>
    <xdr:to>
      <xdr:col>18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5</xdr:col>
      <xdr:colOff>168089</xdr:colOff>
      <xdr:row>11</xdr:row>
      <xdr:rowOff>112059</xdr:rowOff>
    </xdr:from>
    <xdr:to>
      <xdr:col>5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6</xdr:col>
      <xdr:colOff>179294</xdr:colOff>
      <xdr:row>11</xdr:row>
      <xdr:rowOff>134471</xdr:rowOff>
    </xdr:from>
    <xdr:to>
      <xdr:col>6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33619</xdr:rowOff>
    </xdr:from>
    <xdr:to>
      <xdr:col>9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10</xdr:col>
      <xdr:colOff>214845</xdr:colOff>
      <xdr:row>11</xdr:row>
      <xdr:rowOff>69942</xdr:rowOff>
    </xdr:from>
    <xdr:to>
      <xdr:col>10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15</xdr:col>
      <xdr:colOff>106307</xdr:colOff>
      <xdr:row>11</xdr:row>
      <xdr:rowOff>33617</xdr:rowOff>
    </xdr:from>
    <xdr:to>
      <xdr:col>15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7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8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16</xdr:col>
      <xdr:colOff>217713</xdr:colOff>
      <xdr:row>11</xdr:row>
      <xdr:rowOff>54431</xdr:rowOff>
    </xdr:from>
    <xdr:to>
      <xdr:col>16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340179</xdr:colOff>
      <xdr:row>11</xdr:row>
      <xdr:rowOff>27215</xdr:rowOff>
    </xdr:from>
    <xdr:to>
      <xdr:col>17</xdr:col>
      <xdr:colOff>857250</xdr:colOff>
      <xdr:row>11</xdr:row>
      <xdr:rowOff>835622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95822" y="2258786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11</xdr:row>
      <xdr:rowOff>0</xdr:rowOff>
    </xdr:from>
    <xdr:to>
      <xdr:col>18</xdr:col>
      <xdr:colOff>0</xdr:colOff>
      <xdr:row>12</xdr:row>
      <xdr:rowOff>9525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3F80B68E-51E6-4373-869F-0AEF2A1EB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21625" y="2219325"/>
          <a:ext cx="13335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319368</xdr:colOff>
      <xdr:row>11</xdr:row>
      <xdr:rowOff>138953</xdr:rowOff>
    </xdr:from>
    <xdr:to>
      <xdr:col>13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81643</xdr:colOff>
      <xdr:row>11</xdr:row>
      <xdr:rowOff>40821</xdr:rowOff>
    </xdr:from>
    <xdr:to>
      <xdr:col>4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168088</xdr:colOff>
      <xdr:row>11</xdr:row>
      <xdr:rowOff>168088</xdr:rowOff>
    </xdr:from>
    <xdr:to>
      <xdr:col>12</xdr:col>
      <xdr:colOff>930088</xdr:colOff>
      <xdr:row>11</xdr:row>
      <xdr:rowOff>758638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42765C8F-7AD9-7883-0A96-3A3AF0129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68264" y="2386853"/>
          <a:ext cx="762000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P:\LIGAAIR\04_Handel\05_Preislisten\CHF%20Berechnungstabelle_St&#252;ckzahl%20_Preise_08_24.xlsx" TargetMode="External"/><Relationship Id="rId1" Type="http://schemas.openxmlformats.org/officeDocument/2006/relationships/externalLinkPath" Target="CHF%20Berechnungstabelle_St&#252;ckzahl%20_Preise_08_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Zusammenstellung"/>
      <sheetName val="Leuchtenmodule"/>
      <sheetName val="Elemente"/>
      <sheetName val="Sensoren"/>
      <sheetName val="Schaltermodule"/>
    </sheetNames>
    <sheetDataSet>
      <sheetData sheetId="0"/>
      <sheetData sheetId="1">
        <row r="9">
          <cell r="P9" t="str">
            <v>SAL.1016</v>
          </cell>
          <cell r="Q9" t="str">
            <v>SAL.1032</v>
          </cell>
          <cell r="R9" t="str">
            <v>SAL.1064</v>
          </cell>
          <cell r="S9" t="str">
            <v>PS.SALVADOR</v>
          </cell>
          <cell r="T9">
            <v>960020066</v>
          </cell>
        </row>
      </sheetData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189"/>
  <sheetViews>
    <sheetView tabSelected="1" zoomScale="70" zoomScaleNormal="70" workbookViewId="0">
      <selection activeCell="B4" sqref="B4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0.7109375" bestFit="1" customWidth="1"/>
    <col min="4" max="4" width="5.28515625" style="2" customWidth="1"/>
    <col min="5" max="5" width="11.42578125" style="2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35">
      <c r="C2" s="35"/>
      <c r="E2" s="41" t="s">
        <v>204</v>
      </c>
      <c r="F2" s="42"/>
      <c r="G2" s="43"/>
      <c r="H2" s="43"/>
    </row>
    <row r="3" spans="1:8" ht="45" customHeight="1" x14ac:dyDescent="0.25">
      <c r="A3" s="92" t="s">
        <v>203</v>
      </c>
      <c r="B3" s="92"/>
      <c r="C3" s="92"/>
      <c r="E3" s="97" t="s">
        <v>205</v>
      </c>
      <c r="F3" s="97"/>
      <c r="G3" s="97"/>
      <c r="H3" s="97"/>
    </row>
    <row r="4" spans="1:8" ht="20.100000000000001" customHeight="1" x14ac:dyDescent="0.25">
      <c r="A4" s="15" t="s">
        <v>206</v>
      </c>
      <c r="B4" s="67" t="s">
        <v>113</v>
      </c>
      <c r="C4" s="93" t="s">
        <v>207</v>
      </c>
      <c r="D4" s="94"/>
      <c r="E4" s="98" t="s">
        <v>209</v>
      </c>
      <c r="F4" s="96" t="s">
        <v>212</v>
      </c>
      <c r="G4" s="95" t="s">
        <v>210</v>
      </c>
      <c r="H4" s="95" t="s">
        <v>211</v>
      </c>
    </row>
    <row r="5" spans="1:8" ht="20.100000000000001" customHeight="1" x14ac:dyDescent="0.25">
      <c r="B5" s="68"/>
      <c r="C5" s="1" t="s">
        <v>331</v>
      </c>
      <c r="D5" s="53"/>
      <c r="E5" s="98"/>
      <c r="F5" s="96"/>
      <c r="G5" s="95"/>
      <c r="H5" s="95"/>
    </row>
    <row r="6" spans="1:8" ht="20.100000000000001" customHeight="1" x14ac:dyDescent="0.25">
      <c r="B6" s="68"/>
      <c r="C6" s="52" t="s">
        <v>151</v>
      </c>
      <c r="D6" s="53"/>
      <c r="E6" s="98"/>
      <c r="F6" s="96"/>
      <c r="G6" s="95"/>
      <c r="H6" s="95"/>
    </row>
    <row r="7" spans="1:8" ht="20.100000000000001" customHeight="1" x14ac:dyDescent="0.25">
      <c r="A7" s="15" t="s">
        <v>208</v>
      </c>
      <c r="B7" s="69" t="s">
        <v>113</v>
      </c>
      <c r="C7" s="54"/>
      <c r="D7" s="55"/>
      <c r="E7" s="98"/>
      <c r="F7" s="96"/>
      <c r="G7" s="95"/>
      <c r="H7" s="95"/>
    </row>
    <row r="8" spans="1:8" x14ac:dyDescent="0.25">
      <c r="E8" s="98"/>
      <c r="F8" s="96"/>
      <c r="G8" s="95"/>
      <c r="H8" s="95"/>
    </row>
    <row r="9" spans="1:8" ht="20.100000000000001" customHeight="1" x14ac:dyDescent="0.25">
      <c r="A9" s="15" t="s">
        <v>21</v>
      </c>
      <c r="B9" s="70">
        <f ca="1">TODAY()</f>
        <v>45526</v>
      </c>
      <c r="C9" s="57"/>
      <c r="D9" s="56"/>
      <c r="E9" s="98"/>
      <c r="F9" s="96"/>
      <c r="G9" s="95"/>
      <c r="H9" s="95"/>
    </row>
    <row r="10" spans="1:8" x14ac:dyDescent="0.25">
      <c r="E10" s="98"/>
      <c r="F10" s="96"/>
      <c r="G10" s="95"/>
      <c r="H10" s="95"/>
    </row>
    <row r="11" spans="1:8" ht="18.75" x14ac:dyDescent="0.3">
      <c r="A11" s="9" t="s">
        <v>213</v>
      </c>
      <c r="F11" s="7"/>
    </row>
    <row r="12" spans="1:8" ht="15" customHeight="1" x14ac:dyDescent="0.25">
      <c r="A12" s="58" t="s">
        <v>161</v>
      </c>
      <c r="B12" s="58" t="s">
        <v>214</v>
      </c>
      <c r="C12" s="58" t="s">
        <v>215</v>
      </c>
      <c r="D12" s="58" t="s">
        <v>5</v>
      </c>
      <c r="E12" s="59">
        <v>1</v>
      </c>
      <c r="F12" s="64">
        <v>200</v>
      </c>
      <c r="G12" s="60">
        <f>E12*F12</f>
        <v>200</v>
      </c>
      <c r="H12" s="60">
        <f>G12*1.081</f>
        <v>216.2</v>
      </c>
    </row>
    <row r="13" spans="1:8" x14ac:dyDescent="0.25">
      <c r="A13" s="58" t="s">
        <v>161</v>
      </c>
      <c r="B13" s="58" t="s">
        <v>48</v>
      </c>
      <c r="C13" s="58" t="s">
        <v>216</v>
      </c>
      <c r="D13" s="58" t="s">
        <v>5</v>
      </c>
      <c r="E13" s="83">
        <f>SUM(E18:E22,E24:E41,E44:E60,E63:E64,E67:E68,E71:E72,E75:E80,E82:E89,E92:E104,E106,E110:E132,E134:E135,E143:E149)</f>
        <v>0</v>
      </c>
      <c r="F13" s="64">
        <v>30</v>
      </c>
      <c r="G13" s="60">
        <f>E13*F13</f>
        <v>0</v>
      </c>
      <c r="H13" s="60">
        <f>G13*1.081</f>
        <v>0</v>
      </c>
    </row>
    <row r="14" spans="1:8" x14ac:dyDescent="0.25">
      <c r="A14" s="58" t="s">
        <v>161</v>
      </c>
      <c r="B14" s="58" t="s">
        <v>85</v>
      </c>
      <c r="C14" s="58" t="s">
        <v>217</v>
      </c>
      <c r="D14" s="58" t="s">
        <v>5</v>
      </c>
      <c r="E14" s="63">
        <v>0</v>
      </c>
      <c r="F14" s="64">
        <v>30</v>
      </c>
      <c r="G14" s="60">
        <f>E14*F14</f>
        <v>0</v>
      </c>
      <c r="H14" s="60">
        <f>G14*1.081</f>
        <v>0</v>
      </c>
    </row>
    <row r="15" spans="1:8" ht="16.5" thickBot="1" x14ac:dyDescent="0.3">
      <c r="A15" s="15" t="s">
        <v>332</v>
      </c>
      <c r="F15" s="2"/>
      <c r="G15" s="62">
        <f>SUM(G12:G14)</f>
        <v>200</v>
      </c>
      <c r="H15" s="62">
        <f>SUM(H12:H14)</f>
        <v>216.2</v>
      </c>
    </row>
    <row r="16" spans="1:8" x14ac:dyDescent="0.25">
      <c r="D16"/>
      <c r="F16"/>
      <c r="G16" s="1"/>
      <c r="H16" s="1"/>
    </row>
    <row r="17" spans="1:8" ht="18.75" x14ac:dyDescent="0.3">
      <c r="A17" s="9" t="str">
        <f>'Modules de luminaires'!C7</f>
        <v>LIGA.AIR / Modules de luminaires</v>
      </c>
      <c r="F17" s="80"/>
    </row>
    <row r="18" spans="1:8" x14ac:dyDescent="0.25">
      <c r="A18" s="6" t="s">
        <v>161</v>
      </c>
      <c r="B18" t="str">
        <f>'Modules de luminaires'!C9</f>
        <v>DIM.CBU-TED</v>
      </c>
      <c r="C18" t="s">
        <v>218</v>
      </c>
      <c r="D18" s="2" t="s">
        <v>5</v>
      </c>
      <c r="E18" s="2">
        <f>'Modules de luminaires'!C27</f>
        <v>0</v>
      </c>
      <c r="F18" s="7">
        <v>101.76205365402406</v>
      </c>
      <c r="G18" s="44">
        <f>E18*F18</f>
        <v>0</v>
      </c>
      <c r="H18" s="44">
        <f>G18*1.081</f>
        <v>0</v>
      </c>
    </row>
    <row r="19" spans="1:8" x14ac:dyDescent="0.25">
      <c r="A19" s="6" t="s">
        <v>161</v>
      </c>
      <c r="B19" t="str">
        <f>'Modules de luminaires'!D9</f>
        <v>DIM.T13.S</v>
      </c>
      <c r="C19" t="s">
        <v>218</v>
      </c>
      <c r="D19" s="2" t="s">
        <v>5</v>
      </c>
      <c r="E19" s="2">
        <f>'Modules de luminaires'!D27</f>
        <v>0</v>
      </c>
      <c r="F19" s="7">
        <v>148.01028677150788</v>
      </c>
      <c r="G19" s="44">
        <f t="shared" ref="G19:G95" si="0">E19*F19</f>
        <v>0</v>
      </c>
      <c r="H19" s="44">
        <f t="shared" ref="H19:H41" si="1">G19*1.081</f>
        <v>0</v>
      </c>
    </row>
    <row r="20" spans="1:8" x14ac:dyDescent="0.25">
      <c r="A20" s="6" t="s">
        <v>161</v>
      </c>
      <c r="B20" t="str">
        <f>'Modules de luminaires'!E9</f>
        <v>DIM.CRD300</v>
      </c>
      <c r="C20" t="s">
        <v>219</v>
      </c>
      <c r="D20" s="2" t="s">
        <v>5</v>
      </c>
      <c r="E20" s="2">
        <f>'Modules de luminaires'!E27</f>
        <v>0</v>
      </c>
      <c r="F20" s="7">
        <v>268.27362627197039</v>
      </c>
      <c r="G20" s="44">
        <f t="shared" si="0"/>
        <v>0</v>
      </c>
      <c r="H20" s="44">
        <f t="shared" si="1"/>
        <v>0</v>
      </c>
    </row>
    <row r="21" spans="1:8" x14ac:dyDescent="0.25">
      <c r="A21" s="6" t="s">
        <v>161</v>
      </c>
      <c r="B21" t="str">
        <f>'Modules de luminaires'!F9</f>
        <v>DIM.CRD.400</v>
      </c>
      <c r="C21" t="s">
        <v>220</v>
      </c>
      <c r="D21" s="2" t="s">
        <v>5</v>
      </c>
      <c r="E21" s="2">
        <f>'Modules de luminaires'!F27</f>
        <v>0</v>
      </c>
      <c r="F21" s="7">
        <v>277.51928769657729</v>
      </c>
      <c r="G21" s="44">
        <f t="shared" si="0"/>
        <v>0</v>
      </c>
      <c r="H21" s="44">
        <f t="shared" si="1"/>
        <v>0</v>
      </c>
    </row>
    <row r="22" spans="1:8" x14ac:dyDescent="0.25">
      <c r="A22" s="6" t="s">
        <v>161</v>
      </c>
      <c r="B22" t="s">
        <v>138</v>
      </c>
      <c r="C22" t="s">
        <v>221</v>
      </c>
      <c r="D22" s="2" t="s">
        <v>5</v>
      </c>
      <c r="E22" s="2">
        <f>'Modules de luminaires'!H27</f>
        <v>0</v>
      </c>
      <c r="F22" s="7">
        <v>212.76976873265497</v>
      </c>
      <c r="G22" s="44">
        <f t="shared" si="0"/>
        <v>0</v>
      </c>
      <c r="H22" s="44">
        <f t="shared" si="1"/>
        <v>0</v>
      </c>
    </row>
    <row r="23" spans="1:8" x14ac:dyDescent="0.25">
      <c r="A23" s="6" t="s">
        <v>137</v>
      </c>
      <c r="B23" s="6" t="s">
        <v>145</v>
      </c>
      <c r="C23" t="s">
        <v>222</v>
      </c>
      <c r="D23" s="2" t="s">
        <v>5</v>
      </c>
      <c r="E23" s="2">
        <f>'Modules de luminaires'!G27</f>
        <v>0</v>
      </c>
      <c r="F23" s="7">
        <v>499.53471785383903</v>
      </c>
      <c r="G23" s="44">
        <f t="shared" si="0"/>
        <v>0</v>
      </c>
      <c r="H23" s="44">
        <f t="shared" si="1"/>
        <v>0</v>
      </c>
    </row>
    <row r="24" spans="1:8" x14ac:dyDescent="0.25">
      <c r="A24" s="6" t="s">
        <v>161</v>
      </c>
      <c r="B24" t="str">
        <f>'Modules de luminaires'!I9</f>
        <v>DALI.1.K.240</v>
      </c>
      <c r="C24" t="s">
        <v>223</v>
      </c>
      <c r="D24" s="2" t="s">
        <v>5</v>
      </c>
      <c r="E24" s="2">
        <f>'Modules de luminaires'!I27</f>
        <v>0</v>
      </c>
      <c r="F24" s="7">
        <v>159.11000000000001</v>
      </c>
      <c r="G24" s="44">
        <f t="shared" si="0"/>
        <v>0</v>
      </c>
      <c r="H24" s="44">
        <f t="shared" si="1"/>
        <v>0</v>
      </c>
    </row>
    <row r="25" spans="1:8" x14ac:dyDescent="0.25">
      <c r="A25" s="6" t="s">
        <v>161</v>
      </c>
      <c r="B25" t="str">
        <f>'Modules de luminaires'!J9</f>
        <v>DALI.240</v>
      </c>
      <c r="C25" t="s">
        <v>224</v>
      </c>
      <c r="D25" s="2" t="s">
        <v>5</v>
      </c>
      <c r="E25" s="2">
        <f>'Modules de luminaires'!J27</f>
        <v>0</v>
      </c>
      <c r="F25" s="7">
        <v>159.11000000000001</v>
      </c>
      <c r="G25" s="44">
        <f t="shared" si="0"/>
        <v>0</v>
      </c>
      <c r="H25" s="44">
        <f t="shared" si="1"/>
        <v>0</v>
      </c>
    </row>
    <row r="26" spans="1:8" x14ac:dyDescent="0.25">
      <c r="A26" s="6" t="s">
        <v>161</v>
      </c>
      <c r="B26" t="s">
        <v>93</v>
      </c>
      <c r="C26" t="s">
        <v>225</v>
      </c>
      <c r="D26" s="2" t="s">
        <v>5</v>
      </c>
      <c r="E26" s="2">
        <f>'Modules de luminaires'!K27</f>
        <v>0</v>
      </c>
      <c r="F26" s="7">
        <v>175.76719703977798</v>
      </c>
      <c r="G26" s="44">
        <f>E26*F26</f>
        <v>0</v>
      </c>
      <c r="H26" s="44">
        <f t="shared" si="1"/>
        <v>0</v>
      </c>
    </row>
    <row r="27" spans="1:8" x14ac:dyDescent="0.25">
      <c r="A27" s="6" t="s">
        <v>161</v>
      </c>
      <c r="B27" t="s">
        <v>130</v>
      </c>
      <c r="C27" t="s">
        <v>226</v>
      </c>
      <c r="D27" s="2" t="s">
        <v>5</v>
      </c>
      <c r="E27" s="2">
        <f>'Modules de luminaires'!L27</f>
        <v>0</v>
      </c>
      <c r="F27" s="7">
        <v>203.51414431082333</v>
      </c>
      <c r="G27" s="44">
        <f>E27*F27</f>
        <v>0</v>
      </c>
      <c r="H27" s="44">
        <f t="shared" si="1"/>
        <v>0</v>
      </c>
    </row>
    <row r="28" spans="1:8" x14ac:dyDescent="0.25">
      <c r="A28" s="6" t="s">
        <v>161</v>
      </c>
      <c r="B28" t="str">
        <f>'Modules de luminaires'!M9</f>
        <v>OD.DALI240+</v>
      </c>
      <c r="C28" t="s">
        <v>227</v>
      </c>
      <c r="D28" s="2" t="s">
        <v>5</v>
      </c>
      <c r="E28" s="2">
        <f>'Modules de luminaires'!M27</f>
        <v>0</v>
      </c>
      <c r="F28" s="7">
        <v>203.51414431082333</v>
      </c>
      <c r="G28" s="44">
        <f t="shared" si="0"/>
        <v>0</v>
      </c>
      <c r="H28" s="44">
        <f t="shared" si="1"/>
        <v>0</v>
      </c>
    </row>
    <row r="29" spans="1:8" x14ac:dyDescent="0.25">
      <c r="A29" s="6" t="s">
        <v>161</v>
      </c>
      <c r="B29" t="str">
        <f>'Modules de luminaires'!N9</f>
        <v>DALI.1K.4.T</v>
      </c>
      <c r="C29" t="s">
        <v>228</v>
      </c>
      <c r="D29" s="2" t="s">
        <v>5</v>
      </c>
      <c r="E29" s="2">
        <f>'Modules de luminaires'!N27</f>
        <v>0</v>
      </c>
      <c r="F29" s="7">
        <v>185.01285846438483</v>
      </c>
      <c r="G29" s="44">
        <f t="shared" si="0"/>
        <v>0</v>
      </c>
      <c r="H29" s="44">
        <f t="shared" si="1"/>
        <v>0</v>
      </c>
    </row>
    <row r="30" spans="1:8" x14ac:dyDescent="0.25">
      <c r="A30" s="6" t="s">
        <v>161</v>
      </c>
      <c r="B30" t="str">
        <f>'Modules de luminaires'!O9</f>
        <v>4.DALI.4.T</v>
      </c>
      <c r="C30" t="s">
        <v>229</v>
      </c>
      <c r="D30" s="2" t="s">
        <v>5</v>
      </c>
      <c r="E30" s="2">
        <f>'Modules de luminaires'!O27</f>
        <v>0</v>
      </c>
      <c r="F30" s="7">
        <v>536.53728954671601</v>
      </c>
      <c r="G30" s="44">
        <f t="shared" si="0"/>
        <v>0</v>
      </c>
      <c r="H30" s="44">
        <f t="shared" si="1"/>
        <v>0</v>
      </c>
    </row>
    <row r="31" spans="1:8" x14ac:dyDescent="0.25">
      <c r="A31" s="6" t="s">
        <v>161</v>
      </c>
      <c r="B31" t="str">
        <f>[1]Leuchtenmodule!P9</f>
        <v>SAL.1016</v>
      </c>
      <c r="C31" t="s">
        <v>450</v>
      </c>
      <c r="D31" s="2" t="s">
        <v>5</v>
      </c>
      <c r="E31" s="2">
        <f>'Modules de luminaires'!P27</f>
        <v>0</v>
      </c>
      <c r="F31" s="7">
        <v>151.53</v>
      </c>
      <c r="G31" s="44">
        <f t="shared" si="0"/>
        <v>0</v>
      </c>
      <c r="H31" s="44">
        <f t="shared" ref="H31:H34" si="2">G31*1.081</f>
        <v>0</v>
      </c>
    </row>
    <row r="32" spans="1:8" x14ac:dyDescent="0.25">
      <c r="A32" s="6" t="s">
        <v>161</v>
      </c>
      <c r="B32" t="str">
        <f>[1]Leuchtenmodule!Q9</f>
        <v>SAL.1032</v>
      </c>
      <c r="C32" t="s">
        <v>451</v>
      </c>
      <c r="D32" s="2" t="s">
        <v>5</v>
      </c>
      <c r="E32" s="2">
        <f>'Modules de luminaires'!Q27</f>
        <v>0</v>
      </c>
      <c r="F32" s="7">
        <v>564.29</v>
      </c>
      <c r="G32" s="44">
        <f t="shared" si="0"/>
        <v>0</v>
      </c>
      <c r="H32" s="44">
        <f t="shared" si="2"/>
        <v>0</v>
      </c>
    </row>
    <row r="33" spans="1:8" x14ac:dyDescent="0.25">
      <c r="A33" s="6" t="s">
        <v>161</v>
      </c>
      <c r="B33" t="str">
        <f>[1]Leuchtenmodule!R9</f>
        <v>SAL.1064</v>
      </c>
      <c r="C33" t="s">
        <v>452</v>
      </c>
      <c r="D33" s="2" t="s">
        <v>5</v>
      </c>
      <c r="E33" s="2">
        <f>'Modules de luminaires'!R27</f>
        <v>0</v>
      </c>
      <c r="F33" s="7">
        <v>851.06</v>
      </c>
      <c r="G33" s="44">
        <f t="shared" si="0"/>
        <v>0</v>
      </c>
      <c r="H33" s="44">
        <f t="shared" si="2"/>
        <v>0</v>
      </c>
    </row>
    <row r="34" spans="1:8" x14ac:dyDescent="0.25">
      <c r="A34" s="6" t="s">
        <v>161</v>
      </c>
      <c r="B34" t="str">
        <f>[1]Leuchtenmodule!S9</f>
        <v>PS.SALVADOR</v>
      </c>
      <c r="C34" t="s">
        <v>453</v>
      </c>
      <c r="D34" s="2" t="s">
        <v>5</v>
      </c>
      <c r="E34" s="2">
        <f>'Modules de luminaires'!S27</f>
        <v>0</v>
      </c>
      <c r="F34" s="7">
        <v>175.76</v>
      </c>
      <c r="G34" s="44">
        <f t="shared" si="0"/>
        <v>0</v>
      </c>
      <c r="H34" s="44">
        <f t="shared" si="2"/>
        <v>0</v>
      </c>
    </row>
    <row r="35" spans="1:8" x14ac:dyDescent="0.25">
      <c r="A35" s="6" t="s">
        <v>161</v>
      </c>
      <c r="B35" s="6">
        <f>[1]Leuchtenmodule!T9</f>
        <v>960020066</v>
      </c>
      <c r="C35" t="s">
        <v>454</v>
      </c>
      <c r="D35" s="2" t="s">
        <v>5</v>
      </c>
      <c r="E35" s="2">
        <f>'Modules de luminaires'!T27</f>
        <v>0</v>
      </c>
      <c r="F35" s="7">
        <v>97.13</v>
      </c>
      <c r="G35" s="44">
        <f t="shared" ref="G35:G36" si="3">E35*F35</f>
        <v>0</v>
      </c>
      <c r="H35" s="44">
        <f t="shared" si="1"/>
        <v>0</v>
      </c>
    </row>
    <row r="36" spans="1:8" x14ac:dyDescent="0.25">
      <c r="A36" s="6" t="s">
        <v>161</v>
      </c>
      <c r="B36" t="s">
        <v>197</v>
      </c>
      <c r="C36" t="s">
        <v>230</v>
      </c>
      <c r="D36" s="2" t="s">
        <v>5</v>
      </c>
      <c r="E36" s="2">
        <f>'Modules de luminaires'!U27</f>
        <v>0</v>
      </c>
      <c r="F36" s="7">
        <v>189.63568917668826</v>
      </c>
      <c r="G36" s="44">
        <f t="shared" si="3"/>
        <v>0</v>
      </c>
      <c r="H36" s="44">
        <f t="shared" si="1"/>
        <v>0</v>
      </c>
    </row>
    <row r="37" spans="1:8" x14ac:dyDescent="0.25">
      <c r="A37" s="6" t="s">
        <v>161</v>
      </c>
      <c r="B37" t="str">
        <f>'Modules de luminaires'!V9</f>
        <v>CBU-ASD</v>
      </c>
      <c r="C37" t="s">
        <v>231</v>
      </c>
      <c r="D37" s="2" t="s">
        <v>5</v>
      </c>
      <c r="E37" s="2">
        <f>'Modules de luminaires'!V27</f>
        <v>0</v>
      </c>
      <c r="F37" s="7">
        <v>101.76205365402406</v>
      </c>
      <c r="G37" s="44">
        <f t="shared" si="0"/>
        <v>0</v>
      </c>
      <c r="H37" s="44">
        <f t="shared" si="1"/>
        <v>0</v>
      </c>
    </row>
    <row r="38" spans="1:8" x14ac:dyDescent="0.25">
      <c r="A38" s="6" t="s">
        <v>161</v>
      </c>
      <c r="B38" t="s">
        <v>76</v>
      </c>
      <c r="C38" t="s">
        <v>232</v>
      </c>
      <c r="D38" s="2" t="s">
        <v>5</v>
      </c>
      <c r="E38" s="2">
        <f>'Modules de luminaires'!W27</f>
        <v>0</v>
      </c>
      <c r="F38" s="7">
        <v>101.76205365402406</v>
      </c>
      <c r="G38" s="44">
        <f t="shared" si="0"/>
        <v>0</v>
      </c>
      <c r="H38" s="44">
        <f t="shared" si="1"/>
        <v>0</v>
      </c>
    </row>
    <row r="39" spans="1:8" x14ac:dyDescent="0.25">
      <c r="A39" s="6" t="s">
        <v>161</v>
      </c>
      <c r="B39" t="s">
        <v>75</v>
      </c>
      <c r="C39" t="s">
        <v>78</v>
      </c>
      <c r="D39" s="2" t="s">
        <v>5</v>
      </c>
      <c r="E39" s="2">
        <f>'Modules de luminaires'!X27</f>
        <v>0</v>
      </c>
      <c r="F39" s="7">
        <v>129.50900092506939</v>
      </c>
      <c r="G39" s="44">
        <f t="shared" si="0"/>
        <v>0</v>
      </c>
      <c r="H39" s="44">
        <f t="shared" si="1"/>
        <v>0</v>
      </c>
    </row>
    <row r="40" spans="1:8" x14ac:dyDescent="0.25">
      <c r="A40" s="6" t="s">
        <v>161</v>
      </c>
      <c r="B40" t="str">
        <f>'Modules de luminaires'!Y9</f>
        <v>PWM.1.2.BT.IW</v>
      </c>
      <c r="C40" t="s">
        <v>233</v>
      </c>
      <c r="D40" s="2" t="s">
        <v>5</v>
      </c>
      <c r="E40" s="2">
        <f>'Modules de luminaires'!Y27</f>
        <v>0</v>
      </c>
      <c r="F40" s="7">
        <v>180.39002775208141</v>
      </c>
      <c r="G40" s="44">
        <f t="shared" si="0"/>
        <v>0</v>
      </c>
      <c r="H40" s="44">
        <f t="shared" si="1"/>
        <v>0</v>
      </c>
    </row>
    <row r="41" spans="1:8" x14ac:dyDescent="0.25">
      <c r="A41" s="6" t="s">
        <v>161</v>
      </c>
      <c r="B41" t="str">
        <f>'Modules de luminaires'!Z9</f>
        <v>PWM.4.12-24+</v>
      </c>
      <c r="C41" t="s">
        <v>234</v>
      </c>
      <c r="D41" s="2" t="s">
        <v>5</v>
      </c>
      <c r="E41" s="2">
        <f>'Modules de luminaires'!Z27</f>
        <v>0</v>
      </c>
      <c r="F41" s="7">
        <v>166.51157261794634</v>
      </c>
      <c r="G41" s="44">
        <f t="shared" si="0"/>
        <v>0</v>
      </c>
      <c r="H41" s="44">
        <f t="shared" si="1"/>
        <v>0</v>
      </c>
    </row>
    <row r="42" spans="1:8" ht="5.0999999999999996" customHeight="1" x14ac:dyDescent="0.25">
      <c r="C42" t="s">
        <v>1</v>
      </c>
      <c r="F42" s="81"/>
      <c r="G42" s="44"/>
    </row>
    <row r="43" spans="1:8" ht="18.75" x14ac:dyDescent="0.3">
      <c r="A43" s="9" t="str">
        <f>Eléments!C6</f>
        <v>LIGA.AIR / Éléments</v>
      </c>
      <c r="F43" s="81"/>
      <c r="G43" s="44"/>
    </row>
    <row r="44" spans="1:8" x14ac:dyDescent="0.25">
      <c r="A44" s="6" t="s">
        <v>161</v>
      </c>
      <c r="B44" t="s">
        <v>164</v>
      </c>
      <c r="C44" t="s">
        <v>235</v>
      </c>
      <c r="D44" s="2" t="s">
        <v>5</v>
      </c>
      <c r="E44" s="2">
        <f>Eléments!C26</f>
        <v>0</v>
      </c>
      <c r="F44" s="7">
        <v>122.11</v>
      </c>
      <c r="G44" s="44">
        <f t="shared" si="0"/>
        <v>0</v>
      </c>
      <c r="H44" s="44">
        <f>G44*1.081</f>
        <v>0</v>
      </c>
    </row>
    <row r="45" spans="1:8" x14ac:dyDescent="0.25">
      <c r="A45" s="6" t="s">
        <v>161</v>
      </c>
      <c r="B45" t="s">
        <v>168</v>
      </c>
      <c r="C45" t="s">
        <v>236</v>
      </c>
      <c r="D45" s="2" t="s">
        <v>5</v>
      </c>
      <c r="E45" s="2">
        <f>Eléments!D26</f>
        <v>0</v>
      </c>
      <c r="F45" s="7">
        <v>185.01285846438483</v>
      </c>
      <c r="G45" s="44">
        <f t="shared" ref="G45" si="4">E45*F45</f>
        <v>0</v>
      </c>
      <c r="H45" s="44">
        <f t="shared" ref="H45:H60" si="5">G45*1.081</f>
        <v>0</v>
      </c>
    </row>
    <row r="46" spans="1:8" x14ac:dyDescent="0.25">
      <c r="A46" s="6" t="s">
        <v>161</v>
      </c>
      <c r="B46" t="str">
        <f>Eléments!E8</f>
        <v>REL.4T.240</v>
      </c>
      <c r="C46" t="s">
        <v>237</v>
      </c>
      <c r="D46" s="2" t="s">
        <v>5</v>
      </c>
      <c r="E46" s="2">
        <f>Eléments!E26</f>
        <v>0</v>
      </c>
      <c r="F46" s="7">
        <v>161.88874190564295</v>
      </c>
      <c r="G46" s="44">
        <f t="shared" si="0"/>
        <v>0</v>
      </c>
      <c r="H46" s="44">
        <f t="shared" si="5"/>
        <v>0</v>
      </c>
    </row>
    <row r="47" spans="1:8" x14ac:dyDescent="0.25">
      <c r="A47" s="6" t="s">
        <v>161</v>
      </c>
      <c r="B47" t="s">
        <v>7</v>
      </c>
      <c r="C47" t="s">
        <v>238</v>
      </c>
      <c r="D47" s="2" t="s">
        <v>5</v>
      </c>
      <c r="E47" s="2">
        <f>Eléments!F26</f>
        <v>0</v>
      </c>
      <c r="F47" s="7">
        <v>157.26591119333949</v>
      </c>
      <c r="G47" s="44">
        <f t="shared" si="0"/>
        <v>0</v>
      </c>
      <c r="H47" s="44">
        <f t="shared" si="5"/>
        <v>0</v>
      </c>
    </row>
    <row r="48" spans="1:8" x14ac:dyDescent="0.25">
      <c r="A48" s="6" t="s">
        <v>161</v>
      </c>
      <c r="B48" t="s">
        <v>10</v>
      </c>
      <c r="C48" t="s">
        <v>239</v>
      </c>
      <c r="D48" s="2" t="s">
        <v>5</v>
      </c>
      <c r="E48" s="2">
        <f>Eléments!G26</f>
        <v>0</v>
      </c>
      <c r="F48" s="7">
        <v>175.76719703977798</v>
      </c>
      <c r="G48" s="44">
        <f t="shared" si="0"/>
        <v>0</v>
      </c>
      <c r="H48" s="44">
        <f t="shared" si="5"/>
        <v>0</v>
      </c>
    </row>
    <row r="49" spans="1:8" x14ac:dyDescent="0.25">
      <c r="A49" s="6" t="s">
        <v>161</v>
      </c>
      <c r="B49" t="s">
        <v>9</v>
      </c>
      <c r="C49" t="s">
        <v>240</v>
      </c>
      <c r="D49" s="2" t="s">
        <v>5</v>
      </c>
      <c r="E49" s="2">
        <f>Eléments!H26</f>
        <v>0</v>
      </c>
      <c r="F49" s="7">
        <v>175.76719703977798</v>
      </c>
      <c r="G49" s="44">
        <f t="shared" si="0"/>
        <v>0</v>
      </c>
      <c r="H49" s="44">
        <f t="shared" si="5"/>
        <v>0</v>
      </c>
    </row>
    <row r="50" spans="1:8" x14ac:dyDescent="0.25">
      <c r="A50" s="6" t="s">
        <v>161</v>
      </c>
      <c r="B50" t="s">
        <v>11</v>
      </c>
      <c r="C50" t="s">
        <v>241</v>
      </c>
      <c r="D50" s="2" t="s">
        <v>5</v>
      </c>
      <c r="E50" s="2">
        <f>Eléments!I26</f>
        <v>0</v>
      </c>
      <c r="F50" s="7">
        <v>83.260767807585566</v>
      </c>
      <c r="G50" s="44">
        <f t="shared" si="0"/>
        <v>0</v>
      </c>
      <c r="H50" s="44">
        <f t="shared" si="5"/>
        <v>0</v>
      </c>
    </row>
    <row r="51" spans="1:8" x14ac:dyDescent="0.25">
      <c r="A51" s="6" t="s">
        <v>161</v>
      </c>
      <c r="B51" t="s">
        <v>201</v>
      </c>
      <c r="C51" t="s">
        <v>242</v>
      </c>
      <c r="D51" s="2" t="s">
        <v>5</v>
      </c>
      <c r="E51" s="2">
        <f>Eléments!J26</f>
        <v>0</v>
      </c>
      <c r="F51" s="7">
        <v>129.51896392229418</v>
      </c>
      <c r="G51" s="44">
        <f t="shared" ref="G51" si="6">E51*F51</f>
        <v>0</v>
      </c>
      <c r="H51" s="44">
        <f t="shared" si="5"/>
        <v>0</v>
      </c>
    </row>
    <row r="52" spans="1:8" x14ac:dyDescent="0.25">
      <c r="A52" s="6" t="s">
        <v>161</v>
      </c>
      <c r="B52" t="s">
        <v>12</v>
      </c>
      <c r="C52" t="s">
        <v>243</v>
      </c>
      <c r="D52" s="2" t="s">
        <v>5</v>
      </c>
      <c r="E52" s="2">
        <f>Eléments!K26</f>
        <v>0</v>
      </c>
      <c r="F52" s="7">
        <v>83.260767807585566</v>
      </c>
      <c r="G52" s="44">
        <f t="shared" si="0"/>
        <v>0</v>
      </c>
      <c r="H52" s="44">
        <f t="shared" si="5"/>
        <v>0</v>
      </c>
    </row>
    <row r="53" spans="1:8" x14ac:dyDescent="0.25">
      <c r="A53" s="6" t="s">
        <v>161</v>
      </c>
      <c r="B53" t="s">
        <v>183</v>
      </c>
      <c r="C53" t="s">
        <v>244</v>
      </c>
      <c r="D53" s="2" t="s">
        <v>5</v>
      </c>
      <c r="E53" s="2">
        <f>Eléments!L26</f>
        <v>0</v>
      </c>
      <c r="F53" s="7">
        <v>175.76719703977798</v>
      </c>
      <c r="G53" s="44">
        <f t="shared" ref="G53" si="7">E53*F53</f>
        <v>0</v>
      </c>
      <c r="H53" s="44">
        <f t="shared" si="5"/>
        <v>0</v>
      </c>
    </row>
    <row r="54" spans="1:8" x14ac:dyDescent="0.25">
      <c r="A54" s="6" t="s">
        <v>161</v>
      </c>
      <c r="B54" t="s">
        <v>154</v>
      </c>
      <c r="C54" t="s">
        <v>245</v>
      </c>
      <c r="D54" s="2" t="s">
        <v>5</v>
      </c>
      <c r="E54" s="2">
        <f>Eléments!M26</f>
        <v>0</v>
      </c>
      <c r="F54" s="7">
        <v>453.28648473635525</v>
      </c>
      <c r="G54" s="44">
        <f t="shared" si="0"/>
        <v>0</v>
      </c>
      <c r="H54" s="44">
        <f t="shared" si="5"/>
        <v>0</v>
      </c>
    </row>
    <row r="55" spans="1:8" x14ac:dyDescent="0.25">
      <c r="A55" s="6" t="s">
        <v>161</v>
      </c>
      <c r="B55" t="s">
        <v>157</v>
      </c>
      <c r="C55" t="s">
        <v>246</v>
      </c>
      <c r="D55" s="2" t="s">
        <v>5</v>
      </c>
      <c r="E55" s="2">
        <f>Eléments!N26</f>
        <v>0</v>
      </c>
      <c r="F55" s="7">
        <v>185.01285846438483</v>
      </c>
      <c r="G55" s="44">
        <f t="shared" si="0"/>
        <v>0</v>
      </c>
      <c r="H55" s="44">
        <f t="shared" si="5"/>
        <v>0</v>
      </c>
    </row>
    <row r="56" spans="1:8" x14ac:dyDescent="0.25">
      <c r="A56" s="6" t="s">
        <v>161</v>
      </c>
      <c r="B56" t="s">
        <v>156</v>
      </c>
      <c r="C56" t="s">
        <v>247</v>
      </c>
      <c r="D56" s="2" t="s">
        <v>5</v>
      </c>
      <c r="E56" s="2">
        <f>Eléments!O26</f>
        <v>0</v>
      </c>
      <c r="F56" s="7">
        <v>185.01285846438483</v>
      </c>
      <c r="G56" s="44">
        <f t="shared" si="0"/>
        <v>0</v>
      </c>
      <c r="H56" s="44">
        <f t="shared" si="5"/>
        <v>0</v>
      </c>
    </row>
    <row r="57" spans="1:8" x14ac:dyDescent="0.25">
      <c r="A57" s="6" t="s">
        <v>161</v>
      </c>
      <c r="B57" t="s">
        <v>155</v>
      </c>
      <c r="C57" t="s">
        <v>248</v>
      </c>
      <c r="D57" s="2" t="s">
        <v>5</v>
      </c>
      <c r="E57" s="2">
        <f>Eléments!P26</f>
        <v>0</v>
      </c>
      <c r="F57" s="7">
        <v>555.03857539315459</v>
      </c>
      <c r="G57" s="44">
        <f t="shared" si="0"/>
        <v>0</v>
      </c>
      <c r="H57" s="44">
        <f t="shared" si="5"/>
        <v>0</v>
      </c>
    </row>
    <row r="58" spans="1:8" x14ac:dyDescent="0.25">
      <c r="A58" s="6" t="s">
        <v>161</v>
      </c>
      <c r="B58" t="s">
        <v>165</v>
      </c>
      <c r="C58" t="s">
        <v>249</v>
      </c>
      <c r="D58" s="2" t="s">
        <v>5</v>
      </c>
      <c r="E58" s="2">
        <f>Eléments!Q26</f>
        <v>0</v>
      </c>
      <c r="F58" s="7">
        <v>425.52957446808512</v>
      </c>
      <c r="G58" s="44">
        <f t="shared" si="0"/>
        <v>0</v>
      </c>
      <c r="H58" s="44">
        <f t="shared" si="5"/>
        <v>0</v>
      </c>
    </row>
    <row r="59" spans="1:8" x14ac:dyDescent="0.25">
      <c r="A59" s="6" t="s">
        <v>161</v>
      </c>
      <c r="B59" t="s">
        <v>96</v>
      </c>
      <c r="C59" t="s">
        <v>250</v>
      </c>
      <c r="D59" s="2" t="s">
        <v>5</v>
      </c>
      <c r="E59" s="2">
        <f>Eléments!S26</f>
        <v>0</v>
      </c>
      <c r="F59" s="7">
        <v>351.5244310823312</v>
      </c>
      <c r="G59" s="44">
        <f t="shared" si="0"/>
        <v>0</v>
      </c>
      <c r="H59" s="44">
        <f t="shared" si="5"/>
        <v>0</v>
      </c>
    </row>
    <row r="60" spans="1:8" x14ac:dyDescent="0.25">
      <c r="A60" s="6" t="s">
        <v>161</v>
      </c>
      <c r="B60" t="s">
        <v>166</v>
      </c>
      <c r="C60" t="s">
        <v>251</v>
      </c>
      <c r="D60" s="2" t="s">
        <v>5</v>
      </c>
      <c r="E60" s="2">
        <f>Eléments!R26</f>
        <v>0</v>
      </c>
      <c r="F60" s="7">
        <v>453.30641073080483</v>
      </c>
      <c r="G60" s="44">
        <f t="shared" ref="G60" si="8">E60*F60</f>
        <v>0</v>
      </c>
      <c r="H60" s="44">
        <f t="shared" si="5"/>
        <v>0</v>
      </c>
    </row>
    <row r="61" spans="1:8" ht="5.0999999999999996" customHeight="1" x14ac:dyDescent="0.25">
      <c r="F61" s="81"/>
      <c r="G61" s="44">
        <f t="shared" si="0"/>
        <v>0</v>
      </c>
    </row>
    <row r="62" spans="1:8" ht="18.75" x14ac:dyDescent="0.3">
      <c r="A62" s="9" t="str">
        <f>Détecteurs!C7</f>
        <v>LIGA.air / Détecteurs</v>
      </c>
      <c r="F62" s="81"/>
      <c r="G62" s="44"/>
    </row>
    <row r="63" spans="1:8" x14ac:dyDescent="0.25">
      <c r="A63" s="71" t="s">
        <v>161</v>
      </c>
      <c r="B63" s="72" t="s">
        <v>158</v>
      </c>
      <c r="C63" s="72" t="s">
        <v>252</v>
      </c>
      <c r="D63" s="73" t="s">
        <v>5</v>
      </c>
      <c r="E63" s="73">
        <f>Détecteurs!C27</f>
        <v>0</v>
      </c>
      <c r="F63" s="7">
        <v>152.65</v>
      </c>
      <c r="G63" s="74">
        <f t="shared" si="0"/>
        <v>0</v>
      </c>
      <c r="H63" s="74">
        <f>G63*1.081</f>
        <v>0</v>
      </c>
    </row>
    <row r="64" spans="1:8" x14ac:dyDescent="0.25">
      <c r="A64" s="71" t="s">
        <v>161</v>
      </c>
      <c r="B64" s="72" t="s">
        <v>16</v>
      </c>
      <c r="C64" s="72" t="s">
        <v>253</v>
      </c>
      <c r="D64" s="73" t="s">
        <v>5</v>
      </c>
      <c r="E64" s="73">
        <f>Détecteurs!F27</f>
        <v>0</v>
      </c>
      <c r="F64" s="7">
        <v>175.76719703977798</v>
      </c>
      <c r="G64" s="74">
        <f t="shared" si="0"/>
        <v>0</v>
      </c>
      <c r="H64" s="74">
        <f t="shared" ref="H64:H89" si="9">G64*1.081</f>
        <v>0</v>
      </c>
    </row>
    <row r="65" spans="1:8" x14ac:dyDescent="0.25">
      <c r="A65" s="71" t="s">
        <v>22</v>
      </c>
      <c r="B65" s="72" t="s">
        <v>23</v>
      </c>
      <c r="C65" s="72" t="s">
        <v>254</v>
      </c>
      <c r="D65" s="73" t="s">
        <v>5</v>
      </c>
      <c r="E65" s="75"/>
      <c r="F65" s="7">
        <v>28.673506012950973</v>
      </c>
      <c r="G65" s="74">
        <f t="shared" si="0"/>
        <v>0</v>
      </c>
      <c r="H65" s="74">
        <f t="shared" si="9"/>
        <v>0</v>
      </c>
    </row>
    <row r="66" spans="1:8" x14ac:dyDescent="0.25">
      <c r="A66" s="71" t="s">
        <v>22</v>
      </c>
      <c r="B66" s="72" t="s">
        <v>26</v>
      </c>
      <c r="C66" s="72" t="s">
        <v>255</v>
      </c>
      <c r="D66" s="73" t="s">
        <v>5</v>
      </c>
      <c r="E66" s="75"/>
      <c r="F66" s="7">
        <v>24.050675300647548</v>
      </c>
      <c r="G66" s="74">
        <f t="shared" si="0"/>
        <v>0</v>
      </c>
      <c r="H66" s="74">
        <f t="shared" si="9"/>
        <v>0</v>
      </c>
    </row>
    <row r="67" spans="1:8" x14ac:dyDescent="0.25">
      <c r="A67" s="71" t="s">
        <v>161</v>
      </c>
      <c r="B67" s="72" t="s">
        <v>159</v>
      </c>
      <c r="C67" s="72" t="s">
        <v>256</v>
      </c>
      <c r="D67" s="73" t="s">
        <v>5</v>
      </c>
      <c r="E67" s="73">
        <f>Détecteurs!D27</f>
        <v>0</v>
      </c>
      <c r="F67" s="7">
        <v>175.76719703977798</v>
      </c>
      <c r="G67" s="74">
        <f t="shared" si="0"/>
        <v>0</v>
      </c>
      <c r="H67" s="74">
        <f t="shared" si="9"/>
        <v>0</v>
      </c>
    </row>
    <row r="68" spans="1:8" x14ac:dyDescent="0.25">
      <c r="A68" s="71" t="s">
        <v>161</v>
      </c>
      <c r="B68" s="72" t="s">
        <v>18</v>
      </c>
      <c r="C68" s="72" t="s">
        <v>257</v>
      </c>
      <c r="D68" s="73" t="s">
        <v>5</v>
      </c>
      <c r="E68" s="73">
        <f>Détecteurs!G27</f>
        <v>0</v>
      </c>
      <c r="F68" s="7">
        <v>152.65</v>
      </c>
      <c r="G68" s="74">
        <f t="shared" si="0"/>
        <v>0</v>
      </c>
      <c r="H68" s="74">
        <f t="shared" si="9"/>
        <v>0</v>
      </c>
    </row>
    <row r="69" spans="1:8" x14ac:dyDescent="0.25">
      <c r="A69" s="71" t="s">
        <v>22</v>
      </c>
      <c r="B69" s="72" t="s">
        <v>24</v>
      </c>
      <c r="C69" s="72" t="s">
        <v>258</v>
      </c>
      <c r="D69" s="73" t="s">
        <v>5</v>
      </c>
      <c r="E69" s="75"/>
      <c r="F69" s="7">
        <v>32.379740980573544</v>
      </c>
      <c r="G69" s="74">
        <f t="shared" si="0"/>
        <v>0</v>
      </c>
      <c r="H69" s="74">
        <f t="shared" si="9"/>
        <v>0</v>
      </c>
    </row>
    <row r="70" spans="1:8" x14ac:dyDescent="0.25">
      <c r="A70" s="71" t="s">
        <v>22</v>
      </c>
      <c r="B70" s="72" t="s">
        <v>27</v>
      </c>
      <c r="C70" s="72" t="s">
        <v>259</v>
      </c>
      <c r="D70" s="73" t="s">
        <v>5</v>
      </c>
      <c r="E70" s="75"/>
      <c r="F70" s="7">
        <v>28.673506012950973</v>
      </c>
      <c r="G70" s="74">
        <f t="shared" si="0"/>
        <v>0</v>
      </c>
      <c r="H70" s="74">
        <f t="shared" si="9"/>
        <v>0</v>
      </c>
    </row>
    <row r="71" spans="1:8" x14ac:dyDescent="0.25">
      <c r="A71" s="71" t="s">
        <v>161</v>
      </c>
      <c r="B71" s="72" t="s">
        <v>160</v>
      </c>
      <c r="C71" s="72" t="s">
        <v>260</v>
      </c>
      <c r="D71" s="73" t="s">
        <v>5</v>
      </c>
      <c r="E71" s="73">
        <f>Détecteurs!E27</f>
        <v>0</v>
      </c>
      <c r="F71" s="7">
        <v>152.65</v>
      </c>
      <c r="G71" s="74">
        <f t="shared" si="0"/>
        <v>0</v>
      </c>
      <c r="H71" s="74">
        <f t="shared" si="9"/>
        <v>0</v>
      </c>
    </row>
    <row r="72" spans="1:8" x14ac:dyDescent="0.25">
      <c r="A72" s="6" t="s">
        <v>161</v>
      </c>
      <c r="B72" t="s">
        <v>17</v>
      </c>
      <c r="C72" t="s">
        <v>261</v>
      </c>
      <c r="D72" s="73" t="s">
        <v>5</v>
      </c>
      <c r="E72" s="73">
        <f>Détecteurs!H27</f>
        <v>0</v>
      </c>
      <c r="F72" s="7">
        <v>175.76719703977798</v>
      </c>
      <c r="G72" s="74">
        <f t="shared" si="0"/>
        <v>0</v>
      </c>
      <c r="H72" s="74">
        <f t="shared" si="9"/>
        <v>0</v>
      </c>
    </row>
    <row r="73" spans="1:8" x14ac:dyDescent="0.25">
      <c r="A73" s="6" t="s">
        <v>22</v>
      </c>
      <c r="B73" t="s">
        <v>28</v>
      </c>
      <c r="C73" t="s">
        <v>262</v>
      </c>
      <c r="D73" s="73" t="s">
        <v>5</v>
      </c>
      <c r="E73" s="75"/>
      <c r="F73" s="7">
        <v>32.379740980573544</v>
      </c>
      <c r="G73" s="74">
        <f t="shared" si="0"/>
        <v>0</v>
      </c>
      <c r="H73" s="74">
        <f t="shared" si="9"/>
        <v>0</v>
      </c>
    </row>
    <row r="74" spans="1:8" x14ac:dyDescent="0.25">
      <c r="A74" s="6" t="s">
        <v>22</v>
      </c>
      <c r="B74" t="s">
        <v>25</v>
      </c>
      <c r="C74" t="s">
        <v>263</v>
      </c>
      <c r="D74" s="2" t="s">
        <v>5</v>
      </c>
      <c r="E74" s="65"/>
      <c r="F74" s="7">
        <v>28.673506012950973</v>
      </c>
      <c r="G74" s="44">
        <f t="shared" si="0"/>
        <v>0</v>
      </c>
      <c r="H74" s="74">
        <f t="shared" si="9"/>
        <v>0</v>
      </c>
    </row>
    <row r="75" spans="1:8" x14ac:dyDescent="0.25">
      <c r="A75" s="6" t="s">
        <v>161</v>
      </c>
      <c r="B75" t="s">
        <v>79</v>
      </c>
      <c r="C75" t="s">
        <v>264</v>
      </c>
      <c r="D75" s="2" t="s">
        <v>5</v>
      </c>
      <c r="E75" s="2">
        <f>Détecteurs!I27</f>
        <v>0</v>
      </c>
      <c r="F75" s="7">
        <v>185.01285846438483</v>
      </c>
      <c r="G75" s="44">
        <f t="shared" si="0"/>
        <v>0</v>
      </c>
      <c r="H75" s="74">
        <f t="shared" si="9"/>
        <v>0</v>
      </c>
    </row>
    <row r="76" spans="1:8" x14ac:dyDescent="0.25">
      <c r="A76" s="6" t="s">
        <v>161</v>
      </c>
      <c r="B76" t="s">
        <v>80</v>
      </c>
      <c r="C76" t="s">
        <v>265</v>
      </c>
      <c r="D76" s="2" t="s">
        <v>5</v>
      </c>
      <c r="E76" s="2">
        <f>Détecteurs!J27</f>
        <v>0</v>
      </c>
      <c r="F76" s="7">
        <v>185.01285846438483</v>
      </c>
      <c r="G76" s="44">
        <f t="shared" si="0"/>
        <v>0</v>
      </c>
      <c r="H76" s="74">
        <f t="shared" si="9"/>
        <v>0</v>
      </c>
    </row>
    <row r="77" spans="1:8" x14ac:dyDescent="0.25">
      <c r="A77" s="6" t="s">
        <v>161</v>
      </c>
      <c r="B77" t="s">
        <v>82</v>
      </c>
      <c r="C77" t="s">
        <v>266</v>
      </c>
      <c r="D77" s="2" t="s">
        <v>5</v>
      </c>
      <c r="E77" s="2">
        <f>Détecteurs!K27</f>
        <v>0</v>
      </c>
      <c r="F77" s="7">
        <v>194.26848288621647</v>
      </c>
      <c r="G77" s="44">
        <f t="shared" si="0"/>
        <v>0</v>
      </c>
      <c r="H77" s="74">
        <f t="shared" si="9"/>
        <v>0</v>
      </c>
    </row>
    <row r="78" spans="1:8" x14ac:dyDescent="0.25">
      <c r="A78" s="6" t="s">
        <v>161</v>
      </c>
      <c r="B78" t="s">
        <v>103</v>
      </c>
      <c r="C78" t="s">
        <v>267</v>
      </c>
      <c r="D78" s="2" t="s">
        <v>5</v>
      </c>
      <c r="E78" s="2">
        <f>Détecteurs!L27</f>
        <v>0</v>
      </c>
      <c r="F78" s="7">
        <v>175.76719703977798</v>
      </c>
      <c r="G78" s="44">
        <f t="shared" si="0"/>
        <v>0</v>
      </c>
      <c r="H78" s="74">
        <f t="shared" si="9"/>
        <v>0</v>
      </c>
    </row>
    <row r="79" spans="1:8" x14ac:dyDescent="0.25">
      <c r="A79" s="6" t="s">
        <v>161</v>
      </c>
      <c r="B79" t="s">
        <v>104</v>
      </c>
      <c r="C79" t="s">
        <v>268</v>
      </c>
      <c r="D79" s="2" t="s">
        <v>5</v>
      </c>
      <c r="E79" s="2">
        <f>Détecteurs!N27</f>
        <v>0</v>
      </c>
      <c r="F79" s="7">
        <v>175.76719703977798</v>
      </c>
      <c r="G79" s="44">
        <f t="shared" si="0"/>
        <v>0</v>
      </c>
      <c r="H79" s="74">
        <f t="shared" si="9"/>
        <v>0</v>
      </c>
    </row>
    <row r="80" spans="1:8" x14ac:dyDescent="0.25">
      <c r="A80" s="6" t="s">
        <v>161</v>
      </c>
      <c r="B80" t="s">
        <v>167</v>
      </c>
      <c r="C80" t="s">
        <v>269</v>
      </c>
      <c r="D80" s="2" t="s">
        <v>5</v>
      </c>
      <c r="E80" s="2">
        <f>Détecteurs!M27</f>
        <v>0</v>
      </c>
      <c r="F80" s="7">
        <v>185.01285846438483</v>
      </c>
      <c r="G80" s="44">
        <f t="shared" si="0"/>
        <v>0</v>
      </c>
      <c r="H80" s="74">
        <f t="shared" si="9"/>
        <v>0</v>
      </c>
    </row>
    <row r="81" spans="1:8" x14ac:dyDescent="0.25">
      <c r="A81" s="6" t="s">
        <v>161</v>
      </c>
      <c r="B81" t="s">
        <v>108</v>
      </c>
      <c r="C81" t="s">
        <v>270</v>
      </c>
      <c r="D81" s="2" t="s">
        <v>5</v>
      </c>
      <c r="E81" s="2">
        <f>Détecteurs!O27</f>
        <v>0</v>
      </c>
      <c r="F81" s="7">
        <v>25.903792784458833</v>
      </c>
      <c r="G81" s="44">
        <f t="shared" si="0"/>
        <v>0</v>
      </c>
      <c r="H81" s="74">
        <f t="shared" si="9"/>
        <v>0</v>
      </c>
    </row>
    <row r="82" spans="1:8" x14ac:dyDescent="0.25">
      <c r="A82" s="6" t="s">
        <v>161</v>
      </c>
      <c r="B82" t="s">
        <v>106</v>
      </c>
      <c r="C82" t="s">
        <v>271</v>
      </c>
      <c r="D82" s="2" t="s">
        <v>5</v>
      </c>
      <c r="E82" s="2">
        <f>Détecteurs!P27</f>
        <v>0</v>
      </c>
      <c r="F82" s="7">
        <v>259.01800185013877</v>
      </c>
      <c r="G82" s="44">
        <f t="shared" si="0"/>
        <v>0</v>
      </c>
      <c r="H82" s="74">
        <f t="shared" si="9"/>
        <v>0</v>
      </c>
    </row>
    <row r="83" spans="1:8" x14ac:dyDescent="0.25">
      <c r="A83" s="6" t="s">
        <v>161</v>
      </c>
      <c r="B83" t="s">
        <v>107</v>
      </c>
      <c r="C83" t="s">
        <v>272</v>
      </c>
      <c r="D83" s="2" t="s">
        <v>5</v>
      </c>
      <c r="E83" s="2">
        <f>Détecteurs!Q27</f>
        <v>0</v>
      </c>
      <c r="F83" s="7">
        <v>259.01800185013877</v>
      </c>
      <c r="G83" s="44">
        <f t="shared" si="0"/>
        <v>0</v>
      </c>
      <c r="H83" s="74">
        <f t="shared" si="9"/>
        <v>0</v>
      </c>
    </row>
    <row r="84" spans="1:8" x14ac:dyDescent="0.25">
      <c r="A84" s="6" t="s">
        <v>161</v>
      </c>
      <c r="B84" t="s">
        <v>19</v>
      </c>
      <c r="C84" t="s">
        <v>273</v>
      </c>
      <c r="D84" s="2" t="s">
        <v>5</v>
      </c>
      <c r="E84" s="2">
        <f>Détecteurs!R27</f>
        <v>0</v>
      </c>
      <c r="F84" s="7">
        <v>194.26848288621647</v>
      </c>
      <c r="G84" s="44">
        <f t="shared" si="0"/>
        <v>0</v>
      </c>
      <c r="H84" s="74">
        <f t="shared" si="9"/>
        <v>0</v>
      </c>
    </row>
    <row r="85" spans="1:8" x14ac:dyDescent="0.25">
      <c r="A85" s="6" t="s">
        <v>161</v>
      </c>
      <c r="B85" t="s">
        <v>112</v>
      </c>
      <c r="C85" t="s">
        <v>274</v>
      </c>
      <c r="D85" s="2" t="s">
        <v>5</v>
      </c>
      <c r="E85" s="2">
        <f>Détecteurs!S27</f>
        <v>0</v>
      </c>
      <c r="F85" s="7">
        <v>194.26848288621647</v>
      </c>
      <c r="G85" s="44">
        <f t="shared" si="0"/>
        <v>0</v>
      </c>
      <c r="H85" s="74">
        <f t="shared" si="9"/>
        <v>0</v>
      </c>
    </row>
    <row r="86" spans="1:8" x14ac:dyDescent="0.25">
      <c r="A86" s="6" t="s">
        <v>161</v>
      </c>
      <c r="B86" t="s">
        <v>20</v>
      </c>
      <c r="C86" t="s">
        <v>275</v>
      </c>
      <c r="D86" s="2" t="s">
        <v>5</v>
      </c>
      <c r="E86" s="2">
        <f>Détecteurs!T27</f>
        <v>0</v>
      </c>
      <c r="F86" s="7">
        <v>194.26848288621647</v>
      </c>
      <c r="G86" s="44">
        <f t="shared" si="0"/>
        <v>0</v>
      </c>
      <c r="H86" s="74">
        <f t="shared" si="9"/>
        <v>0</v>
      </c>
    </row>
    <row r="87" spans="1:8" x14ac:dyDescent="0.25">
      <c r="A87" s="6" t="s">
        <v>161</v>
      </c>
      <c r="B87" t="s">
        <v>189</v>
      </c>
      <c r="C87" t="s">
        <v>276</v>
      </c>
      <c r="D87" s="2" t="s">
        <v>5</v>
      </c>
      <c r="E87" s="2">
        <f>Détecteurs!U27</f>
        <v>0</v>
      </c>
      <c r="F87" s="7">
        <v>194.26848288621647</v>
      </c>
      <c r="G87" s="44">
        <f t="shared" ref="G87" si="10">E87*F87</f>
        <v>0</v>
      </c>
      <c r="H87" s="74">
        <f t="shared" si="9"/>
        <v>0</v>
      </c>
    </row>
    <row r="88" spans="1:8" x14ac:dyDescent="0.25">
      <c r="A88" s="6" t="s">
        <v>161</v>
      </c>
      <c r="B88" t="s">
        <v>192</v>
      </c>
      <c r="C88" t="s">
        <v>277</v>
      </c>
      <c r="D88" s="2" t="s">
        <v>5</v>
      </c>
      <c r="E88" s="2">
        <f>Détecteurs!V27</f>
        <v>0</v>
      </c>
      <c r="F88" s="7">
        <v>194.26848288621647</v>
      </c>
      <c r="G88" s="44">
        <f t="shared" ref="G88:G89" si="11">E88*F88</f>
        <v>0</v>
      </c>
      <c r="H88" s="74">
        <f t="shared" si="9"/>
        <v>0</v>
      </c>
    </row>
    <row r="89" spans="1:8" x14ac:dyDescent="0.25">
      <c r="A89" s="6" t="s">
        <v>161</v>
      </c>
      <c r="B89" t="s">
        <v>194</v>
      </c>
      <c r="C89" t="s">
        <v>278</v>
      </c>
      <c r="D89" s="2" t="s">
        <v>5</v>
      </c>
      <c r="E89" s="2">
        <f>Détecteurs!W27</f>
        <v>0</v>
      </c>
      <c r="F89" s="7">
        <v>194.26848288621647</v>
      </c>
      <c r="G89" s="44">
        <f t="shared" si="11"/>
        <v>0</v>
      </c>
      <c r="H89" s="74">
        <f t="shared" si="9"/>
        <v>0</v>
      </c>
    </row>
    <row r="90" spans="1:8" ht="5.0999999999999996" customHeight="1" x14ac:dyDescent="0.25">
      <c r="A90" s="1"/>
      <c r="D90"/>
      <c r="E90"/>
      <c r="F90"/>
      <c r="G90"/>
      <c r="H90"/>
    </row>
    <row r="91" spans="1:8" ht="18.75" x14ac:dyDescent="0.3">
      <c r="A91" s="9" t="str">
        <f>'Modules de commutation'!C6</f>
        <v>LIGA.air / Modules de commutation</v>
      </c>
      <c r="F91" s="81"/>
      <c r="G91" s="44"/>
    </row>
    <row r="92" spans="1:8" x14ac:dyDescent="0.25">
      <c r="A92" s="6" t="s">
        <v>161</v>
      </c>
      <c r="B92" t="str">
        <f>'Modules de commutation'!C8</f>
        <v>TAST4.240</v>
      </c>
      <c r="C92" t="s">
        <v>279</v>
      </c>
      <c r="D92" s="2" t="s">
        <v>5</v>
      </c>
      <c r="E92" s="2">
        <f>'Modules de commutation'!C26</f>
        <v>0</v>
      </c>
      <c r="F92" s="7">
        <v>150.79</v>
      </c>
      <c r="G92" s="44">
        <f t="shared" si="0"/>
        <v>0</v>
      </c>
      <c r="H92" s="44">
        <f>G92*1.081</f>
        <v>0</v>
      </c>
    </row>
    <row r="93" spans="1:8" x14ac:dyDescent="0.25">
      <c r="A93" s="6" t="s">
        <v>161</v>
      </c>
      <c r="B93" t="str">
        <f>'Modules de commutation'!D8</f>
        <v>TAST8.240</v>
      </c>
      <c r="C93" t="s">
        <v>280</v>
      </c>
      <c r="D93" s="2" t="s">
        <v>5</v>
      </c>
      <c r="E93" s="2">
        <f>'Modules de commutation'!D26</f>
        <v>0</v>
      </c>
      <c r="F93" s="7">
        <v>194.26848288621647</v>
      </c>
      <c r="G93" s="44">
        <f t="shared" si="0"/>
        <v>0</v>
      </c>
      <c r="H93" s="44">
        <f t="shared" ref="H93:H107" si="12">G93*1.081</f>
        <v>0</v>
      </c>
    </row>
    <row r="94" spans="1:8" x14ac:dyDescent="0.25">
      <c r="A94" s="6" t="s">
        <v>161</v>
      </c>
      <c r="B94" t="s">
        <v>195</v>
      </c>
      <c r="C94" t="s">
        <v>281</v>
      </c>
      <c r="D94" s="2" t="s">
        <v>5</v>
      </c>
      <c r="E94" s="2">
        <f>'Modules de commutation'!E26</f>
        <v>0</v>
      </c>
      <c r="F94" s="7">
        <v>185.01285846438483</v>
      </c>
      <c r="G94" s="44">
        <f t="shared" ref="G94" si="13">E94*F94</f>
        <v>0</v>
      </c>
      <c r="H94" s="44">
        <f t="shared" si="12"/>
        <v>0</v>
      </c>
    </row>
    <row r="95" spans="1:8" x14ac:dyDescent="0.25">
      <c r="A95" s="6" t="s">
        <v>161</v>
      </c>
      <c r="B95" t="str">
        <f>'Modules de commutation'!F8</f>
        <v>SM.BAT.W</v>
      </c>
      <c r="C95" t="s">
        <v>282</v>
      </c>
      <c r="D95" s="2" t="s">
        <v>5</v>
      </c>
      <c r="E95" s="2">
        <f>'Modules de commutation'!F26</f>
        <v>0</v>
      </c>
      <c r="F95" s="7">
        <v>134.13183163737281</v>
      </c>
      <c r="G95" s="44">
        <f t="shared" si="0"/>
        <v>0</v>
      </c>
      <c r="H95" s="44">
        <f t="shared" si="12"/>
        <v>0</v>
      </c>
    </row>
    <row r="96" spans="1:8" x14ac:dyDescent="0.25">
      <c r="A96" s="6" t="s">
        <v>161</v>
      </c>
      <c r="B96" t="str">
        <f>'Modules de commutation'!G8</f>
        <v>SM.BAT.S</v>
      </c>
      <c r="C96" t="s">
        <v>283</v>
      </c>
      <c r="D96" s="2" t="s">
        <v>5</v>
      </c>
      <c r="E96" s="2">
        <f>'Modules de commutation'!H26</f>
        <v>0</v>
      </c>
      <c r="F96" s="7">
        <v>134.13183163737281</v>
      </c>
      <c r="G96" s="44">
        <f t="shared" ref="G96:G149" si="14">E96*F96</f>
        <v>0</v>
      </c>
      <c r="H96" s="44">
        <f t="shared" si="12"/>
        <v>0</v>
      </c>
    </row>
    <row r="97" spans="1:8" x14ac:dyDescent="0.25">
      <c r="A97" s="6" t="s">
        <v>161</v>
      </c>
      <c r="B97" t="str">
        <f>'Modules de commutation'!H8</f>
        <v>SV.BAT.W</v>
      </c>
      <c r="C97" t="s">
        <v>284</v>
      </c>
      <c r="D97" s="2" t="s">
        <v>5</v>
      </c>
      <c r="E97" s="2">
        <f>'Modules de commutation'!I26</f>
        <v>0</v>
      </c>
      <c r="F97" s="7">
        <v>134.13183163737281</v>
      </c>
      <c r="G97" s="44">
        <f t="shared" si="14"/>
        <v>0</v>
      </c>
      <c r="H97" s="44">
        <f t="shared" si="12"/>
        <v>0</v>
      </c>
    </row>
    <row r="98" spans="1:8" x14ac:dyDescent="0.25">
      <c r="A98" s="6" t="s">
        <v>161</v>
      </c>
      <c r="B98" t="str">
        <f>'Modules de commutation'!I8</f>
        <v>SV.BAT.S</v>
      </c>
      <c r="C98" t="s">
        <v>285</v>
      </c>
      <c r="D98" s="2" t="s">
        <v>5</v>
      </c>
      <c r="E98" s="2">
        <f>'Modules de commutation'!I26</f>
        <v>0</v>
      </c>
      <c r="F98" s="7">
        <v>134.13183163737281</v>
      </c>
      <c r="G98" s="44">
        <f t="shared" si="14"/>
        <v>0</v>
      </c>
      <c r="H98" s="44">
        <f t="shared" si="12"/>
        <v>0</v>
      </c>
    </row>
    <row r="99" spans="1:8" x14ac:dyDescent="0.25">
      <c r="A99" s="71" t="s">
        <v>161</v>
      </c>
      <c r="B99" s="6">
        <f>'Modules de commutation'!J8</f>
        <v>374740000</v>
      </c>
      <c r="C99" t="s">
        <v>286</v>
      </c>
      <c r="D99" s="73" t="s">
        <v>5</v>
      </c>
      <c r="E99" s="73">
        <f>'Modules de commutation'!J26</f>
        <v>0</v>
      </c>
      <c r="F99" s="7">
        <v>143.38745605920442</v>
      </c>
      <c r="G99" s="74">
        <f t="shared" si="14"/>
        <v>0</v>
      </c>
      <c r="H99" s="44">
        <f t="shared" si="12"/>
        <v>0</v>
      </c>
    </row>
    <row r="100" spans="1:8" x14ac:dyDescent="0.25">
      <c r="A100" s="71" t="s">
        <v>161</v>
      </c>
      <c r="B100" s="6">
        <f>'Modules de commutation'!K8</f>
        <v>374750000</v>
      </c>
      <c r="C100" t="s">
        <v>287</v>
      </c>
      <c r="D100" s="73" t="s">
        <v>5</v>
      </c>
      <c r="E100" s="73">
        <f>'Modules de commutation'!K26</f>
        <v>0</v>
      </c>
      <c r="F100" s="7">
        <v>148.01028677150788</v>
      </c>
      <c r="G100" s="74">
        <f t="shared" si="14"/>
        <v>0</v>
      </c>
      <c r="H100" s="44">
        <f t="shared" si="12"/>
        <v>0</v>
      </c>
    </row>
    <row r="101" spans="1:8" x14ac:dyDescent="0.25">
      <c r="A101" s="71" t="s">
        <v>161</v>
      </c>
      <c r="B101" s="72" t="str">
        <f>'Modules de commutation'!L8</f>
        <v>FERB.S</v>
      </c>
      <c r="C101" s="72" t="s">
        <v>288</v>
      </c>
      <c r="D101" s="73" t="s">
        <v>5</v>
      </c>
      <c r="E101" s="73">
        <f>'Modules de commutation'!L26</f>
        <v>0</v>
      </c>
      <c r="F101" s="7">
        <v>148.01028677150788</v>
      </c>
      <c r="G101" s="74">
        <f t="shared" si="14"/>
        <v>0</v>
      </c>
      <c r="H101" s="44">
        <f t="shared" si="12"/>
        <v>0</v>
      </c>
    </row>
    <row r="102" spans="1:8" x14ac:dyDescent="0.25">
      <c r="A102" s="71" t="s">
        <v>161</v>
      </c>
      <c r="B102" s="72" t="s">
        <v>414</v>
      </c>
      <c r="C102" s="72" t="s">
        <v>415</v>
      </c>
      <c r="D102" s="73" t="s">
        <v>5</v>
      </c>
      <c r="E102" s="73">
        <f>'Modules de commutation'!M26</f>
        <v>0</v>
      </c>
      <c r="F102" s="7">
        <v>194.26848288621647</v>
      </c>
      <c r="G102" s="74">
        <f t="shared" si="14"/>
        <v>0</v>
      </c>
      <c r="H102" s="44">
        <f t="shared" si="12"/>
        <v>0</v>
      </c>
    </row>
    <row r="103" spans="1:8" x14ac:dyDescent="0.25">
      <c r="A103" s="71" t="s">
        <v>161</v>
      </c>
      <c r="B103" s="72" t="str">
        <f>'Modules de commutation'!N8</f>
        <v>BAT.TAST.W</v>
      </c>
      <c r="C103" s="72" t="s">
        <v>289</v>
      </c>
      <c r="D103" s="73" t="s">
        <v>5</v>
      </c>
      <c r="E103" s="73">
        <f>'Modules de commutation'!N26</f>
        <v>0</v>
      </c>
      <c r="F103" s="7">
        <v>194.26848288621647</v>
      </c>
      <c r="G103" s="74">
        <f t="shared" si="14"/>
        <v>0</v>
      </c>
      <c r="H103" s="44">
        <f t="shared" si="12"/>
        <v>0</v>
      </c>
    </row>
    <row r="104" spans="1:8" x14ac:dyDescent="0.25">
      <c r="A104" s="71" t="s">
        <v>161</v>
      </c>
      <c r="B104" s="72" t="str">
        <f>'Modules de commutation'!O8</f>
        <v>BAT.TAST.S</v>
      </c>
      <c r="C104" s="72" t="s">
        <v>290</v>
      </c>
      <c r="D104" s="73" t="s">
        <v>5</v>
      </c>
      <c r="E104" s="73">
        <f>'Modules de commutation'!O26</f>
        <v>0</v>
      </c>
      <c r="F104" s="7">
        <v>194.26848288621647</v>
      </c>
      <c r="G104" s="74">
        <f t="shared" si="14"/>
        <v>0</v>
      </c>
      <c r="H104" s="44">
        <f t="shared" si="12"/>
        <v>0</v>
      </c>
    </row>
    <row r="105" spans="1:8" x14ac:dyDescent="0.25">
      <c r="A105" s="71" t="s">
        <v>161</v>
      </c>
      <c r="B105" s="72" t="s">
        <v>133</v>
      </c>
      <c r="C105" s="72" t="s">
        <v>291</v>
      </c>
      <c r="D105" s="73" t="s">
        <v>5</v>
      </c>
      <c r="E105" s="73">
        <f>'Modules de commutation'!P26</f>
        <v>0</v>
      </c>
      <c r="F105" s="7">
        <v>305.18653098982423</v>
      </c>
      <c r="G105" s="74">
        <f t="shared" si="14"/>
        <v>0</v>
      </c>
      <c r="H105" s="44">
        <f t="shared" si="12"/>
        <v>0</v>
      </c>
    </row>
    <row r="106" spans="1:8" x14ac:dyDescent="0.25">
      <c r="A106" s="71" t="s">
        <v>161</v>
      </c>
      <c r="B106" s="72" t="s">
        <v>180</v>
      </c>
      <c r="C106" s="72" t="s">
        <v>292</v>
      </c>
      <c r="D106" s="73" t="s">
        <v>5</v>
      </c>
      <c r="E106" s="73">
        <f>'Modules de commutation'!Q26</f>
        <v>0</v>
      </c>
      <c r="F106" s="7">
        <v>721.55014801110087</v>
      </c>
      <c r="G106" s="74">
        <f t="shared" si="14"/>
        <v>0</v>
      </c>
      <c r="H106" s="44">
        <f t="shared" si="12"/>
        <v>0</v>
      </c>
    </row>
    <row r="107" spans="1:8" x14ac:dyDescent="0.25">
      <c r="A107" s="71" t="s">
        <v>161</v>
      </c>
      <c r="B107" s="72" t="s">
        <v>181</v>
      </c>
      <c r="C107" s="72" t="s">
        <v>293</v>
      </c>
      <c r="D107" s="73" t="s">
        <v>5</v>
      </c>
      <c r="E107" s="73">
        <f>'Modules de commutation'!R26</f>
        <v>0</v>
      </c>
      <c r="F107" s="7">
        <v>120.26333950046252</v>
      </c>
      <c r="G107" s="74">
        <f t="shared" ref="G107" si="15">E107*F107</f>
        <v>0</v>
      </c>
      <c r="H107" s="44">
        <f t="shared" si="12"/>
        <v>0</v>
      </c>
    </row>
    <row r="108" spans="1:8" ht="5.0999999999999996" customHeight="1" x14ac:dyDescent="0.25">
      <c r="A108" s="71"/>
      <c r="B108" s="72"/>
      <c r="C108" s="72"/>
      <c r="D108" s="73"/>
      <c r="E108" s="73"/>
      <c r="F108" s="82"/>
      <c r="G108" s="74"/>
      <c r="H108" s="76"/>
    </row>
    <row r="109" spans="1:8" ht="18.75" x14ac:dyDescent="0.3">
      <c r="A109" s="77" t="s">
        <v>325</v>
      </c>
      <c r="B109" s="72"/>
      <c r="C109" s="72"/>
      <c r="D109" s="73"/>
      <c r="E109" s="73"/>
      <c r="F109" s="82"/>
      <c r="G109" s="74"/>
      <c r="H109" s="76"/>
    </row>
    <row r="110" spans="1:8" x14ac:dyDescent="0.25">
      <c r="A110" s="6" t="s">
        <v>161</v>
      </c>
      <c r="B110" t="s">
        <v>416</v>
      </c>
      <c r="C110" t="s">
        <v>433</v>
      </c>
      <c r="D110" s="2" t="s">
        <v>5</v>
      </c>
      <c r="E110" s="75"/>
      <c r="F110" s="7">
        <v>212.77</v>
      </c>
      <c r="G110" s="74">
        <f t="shared" ref="G110:G126" si="16">E110*F110</f>
        <v>0</v>
      </c>
      <c r="H110" s="44">
        <f t="shared" ref="H110:H126" si="17">G110*1.081</f>
        <v>0</v>
      </c>
    </row>
    <row r="111" spans="1:8" x14ac:dyDescent="0.25">
      <c r="A111" s="6" t="s">
        <v>161</v>
      </c>
      <c r="B111" t="s">
        <v>417</v>
      </c>
      <c r="C111" t="s">
        <v>434</v>
      </c>
      <c r="D111" s="2" t="s">
        <v>5</v>
      </c>
      <c r="E111" s="75"/>
      <c r="F111" s="7">
        <v>212.77</v>
      </c>
      <c r="G111" s="74">
        <f t="shared" si="16"/>
        <v>0</v>
      </c>
      <c r="H111" s="44">
        <f t="shared" si="17"/>
        <v>0</v>
      </c>
    </row>
    <row r="112" spans="1:8" x14ac:dyDescent="0.25">
      <c r="A112" s="6" t="s">
        <v>161</v>
      </c>
      <c r="B112" t="s">
        <v>418</v>
      </c>
      <c r="C112" t="s">
        <v>435</v>
      </c>
      <c r="D112" s="2" t="s">
        <v>5</v>
      </c>
      <c r="E112" s="75"/>
      <c r="F112" s="7">
        <v>212.77</v>
      </c>
      <c r="G112" s="74">
        <f t="shared" si="16"/>
        <v>0</v>
      </c>
      <c r="H112" s="44">
        <f t="shared" si="17"/>
        <v>0</v>
      </c>
    </row>
    <row r="113" spans="1:8" x14ac:dyDescent="0.25">
      <c r="A113" s="6" t="s">
        <v>161</v>
      </c>
      <c r="B113" t="s">
        <v>419</v>
      </c>
      <c r="C113" t="s">
        <v>436</v>
      </c>
      <c r="D113" s="2" t="s">
        <v>5</v>
      </c>
      <c r="E113" s="75"/>
      <c r="F113" s="7">
        <v>564.29</v>
      </c>
      <c r="G113" s="74">
        <f t="shared" si="16"/>
        <v>0</v>
      </c>
      <c r="H113" s="44">
        <f t="shared" si="17"/>
        <v>0</v>
      </c>
    </row>
    <row r="114" spans="1:8" x14ac:dyDescent="0.25">
      <c r="A114" s="6" t="s">
        <v>161</v>
      </c>
      <c r="B114" t="s">
        <v>420</v>
      </c>
      <c r="C114" t="s">
        <v>437</v>
      </c>
      <c r="D114" s="2" t="s">
        <v>5</v>
      </c>
      <c r="E114" s="75"/>
      <c r="F114" s="7">
        <v>564.29</v>
      </c>
      <c r="G114" s="74">
        <f t="shared" si="16"/>
        <v>0</v>
      </c>
      <c r="H114" s="44">
        <f t="shared" si="17"/>
        <v>0</v>
      </c>
    </row>
    <row r="115" spans="1:8" x14ac:dyDescent="0.25">
      <c r="A115" s="6" t="s">
        <v>161</v>
      </c>
      <c r="B115" t="s">
        <v>421</v>
      </c>
      <c r="C115" t="s">
        <v>438</v>
      </c>
      <c r="D115" s="2" t="s">
        <v>5</v>
      </c>
      <c r="E115" s="75"/>
      <c r="F115" s="7">
        <v>564.29</v>
      </c>
      <c r="G115" s="74">
        <f t="shared" si="16"/>
        <v>0</v>
      </c>
      <c r="H115" s="44">
        <f t="shared" si="17"/>
        <v>0</v>
      </c>
    </row>
    <row r="116" spans="1:8" x14ac:dyDescent="0.25">
      <c r="A116" s="6" t="s">
        <v>161</v>
      </c>
      <c r="B116" t="s">
        <v>422</v>
      </c>
      <c r="C116" t="s">
        <v>439</v>
      </c>
      <c r="D116" s="2" t="s">
        <v>5</v>
      </c>
      <c r="E116" s="75"/>
      <c r="F116" s="7">
        <v>693.8</v>
      </c>
      <c r="G116" s="74">
        <f t="shared" si="16"/>
        <v>0</v>
      </c>
      <c r="H116" s="44">
        <f t="shared" si="17"/>
        <v>0</v>
      </c>
    </row>
    <row r="117" spans="1:8" x14ac:dyDescent="0.25">
      <c r="A117" s="6" t="s">
        <v>161</v>
      </c>
      <c r="B117" t="s">
        <v>423</v>
      </c>
      <c r="C117" t="s">
        <v>440</v>
      </c>
      <c r="D117" s="2" t="s">
        <v>5</v>
      </c>
      <c r="E117" s="75"/>
      <c r="F117" s="7">
        <v>693.8</v>
      </c>
      <c r="G117" s="74">
        <f t="shared" si="16"/>
        <v>0</v>
      </c>
      <c r="H117" s="44">
        <f t="shared" si="17"/>
        <v>0</v>
      </c>
    </row>
    <row r="118" spans="1:8" x14ac:dyDescent="0.25">
      <c r="A118" s="6" t="s">
        <v>161</v>
      </c>
      <c r="B118" t="s">
        <v>424</v>
      </c>
      <c r="C118" t="s">
        <v>441</v>
      </c>
      <c r="D118" s="2" t="s">
        <v>5</v>
      </c>
      <c r="E118" s="75"/>
      <c r="F118" s="7">
        <v>693.8</v>
      </c>
      <c r="G118" s="74">
        <f t="shared" si="16"/>
        <v>0</v>
      </c>
      <c r="H118" s="44">
        <f t="shared" si="17"/>
        <v>0</v>
      </c>
    </row>
    <row r="119" spans="1:8" x14ac:dyDescent="0.25">
      <c r="A119" s="6" t="s">
        <v>161</v>
      </c>
      <c r="B119" t="s">
        <v>425</v>
      </c>
      <c r="C119" t="s">
        <v>442</v>
      </c>
      <c r="D119" s="2" t="s">
        <v>5</v>
      </c>
      <c r="E119" s="75"/>
      <c r="F119" s="7">
        <v>1030</v>
      </c>
      <c r="G119" s="74">
        <f t="shared" si="16"/>
        <v>0</v>
      </c>
      <c r="H119" s="44">
        <f t="shared" si="17"/>
        <v>0</v>
      </c>
    </row>
    <row r="120" spans="1:8" x14ac:dyDescent="0.25">
      <c r="A120" s="6" t="s">
        <v>161</v>
      </c>
      <c r="B120" t="s">
        <v>426</v>
      </c>
      <c r="C120" t="s">
        <v>443</v>
      </c>
      <c r="D120" s="2" t="s">
        <v>5</v>
      </c>
      <c r="E120" s="75"/>
      <c r="F120" s="7">
        <v>1030</v>
      </c>
      <c r="G120" s="74">
        <f t="shared" si="16"/>
        <v>0</v>
      </c>
      <c r="H120" s="44">
        <f t="shared" si="17"/>
        <v>0</v>
      </c>
    </row>
    <row r="121" spans="1:8" x14ac:dyDescent="0.25">
      <c r="A121" s="6" t="s">
        <v>161</v>
      </c>
      <c r="B121" t="s">
        <v>427</v>
      </c>
      <c r="C121" t="s">
        <v>444</v>
      </c>
      <c r="D121" s="2" t="s">
        <v>5</v>
      </c>
      <c r="E121" s="75"/>
      <c r="F121" s="7">
        <v>1030</v>
      </c>
      <c r="G121" s="74">
        <f t="shared" si="16"/>
        <v>0</v>
      </c>
      <c r="H121" s="44">
        <f t="shared" si="17"/>
        <v>0</v>
      </c>
    </row>
    <row r="122" spans="1:8" x14ac:dyDescent="0.25">
      <c r="A122" s="6" t="s">
        <v>161</v>
      </c>
      <c r="B122" t="s">
        <v>428</v>
      </c>
      <c r="C122" t="s">
        <v>445</v>
      </c>
      <c r="D122" s="2" t="s">
        <v>5</v>
      </c>
      <c r="E122" s="75"/>
      <c r="F122" s="7">
        <v>758.56</v>
      </c>
      <c r="G122" s="74">
        <f t="shared" si="16"/>
        <v>0</v>
      </c>
      <c r="H122" s="44">
        <f t="shared" si="17"/>
        <v>0</v>
      </c>
    </row>
    <row r="123" spans="1:8" x14ac:dyDescent="0.25">
      <c r="A123" s="6" t="s">
        <v>161</v>
      </c>
      <c r="B123" t="s">
        <v>429</v>
      </c>
      <c r="C123" t="s">
        <v>446</v>
      </c>
      <c r="D123" s="2" t="s">
        <v>5</v>
      </c>
      <c r="E123" s="75"/>
      <c r="F123" s="7">
        <v>874.19</v>
      </c>
      <c r="G123" s="74">
        <f t="shared" si="16"/>
        <v>0</v>
      </c>
      <c r="H123" s="44">
        <f t="shared" si="17"/>
        <v>0</v>
      </c>
    </row>
    <row r="124" spans="1:8" x14ac:dyDescent="0.25">
      <c r="A124" s="6" t="s">
        <v>161</v>
      </c>
      <c r="B124" t="s">
        <v>430</v>
      </c>
      <c r="C124" t="s">
        <v>447</v>
      </c>
      <c r="D124" s="2" t="s">
        <v>5</v>
      </c>
      <c r="E124" s="75"/>
      <c r="F124" s="7">
        <v>874.19</v>
      </c>
      <c r="G124" s="74">
        <f t="shared" si="16"/>
        <v>0</v>
      </c>
      <c r="H124" s="44">
        <f t="shared" si="17"/>
        <v>0</v>
      </c>
    </row>
    <row r="125" spans="1:8" x14ac:dyDescent="0.25">
      <c r="A125" s="6" t="s">
        <v>161</v>
      </c>
      <c r="B125" t="s">
        <v>431</v>
      </c>
      <c r="C125" t="s">
        <v>448</v>
      </c>
      <c r="D125" s="2" t="s">
        <v>5</v>
      </c>
      <c r="E125" s="75"/>
      <c r="F125" s="7">
        <v>874.19</v>
      </c>
      <c r="G125" s="74">
        <f t="shared" si="16"/>
        <v>0</v>
      </c>
      <c r="H125" s="44">
        <f t="shared" si="17"/>
        <v>0</v>
      </c>
    </row>
    <row r="126" spans="1:8" x14ac:dyDescent="0.25">
      <c r="A126" s="6" t="s">
        <v>161</v>
      </c>
      <c r="B126" t="s">
        <v>432</v>
      </c>
      <c r="C126" t="s">
        <v>449</v>
      </c>
      <c r="D126" s="2" t="s">
        <v>5</v>
      </c>
      <c r="E126" s="75"/>
      <c r="F126" s="7">
        <v>1110.08</v>
      </c>
      <c r="G126" s="74">
        <f t="shared" si="16"/>
        <v>0</v>
      </c>
      <c r="H126" s="44">
        <f t="shared" si="17"/>
        <v>0</v>
      </c>
    </row>
    <row r="127" spans="1:8" x14ac:dyDescent="0.25">
      <c r="A127" s="71" t="s">
        <v>161</v>
      </c>
      <c r="B127" s="72" t="s">
        <v>91</v>
      </c>
      <c r="C127" s="72" t="s">
        <v>294</v>
      </c>
      <c r="D127" s="73" t="s">
        <v>5</v>
      </c>
      <c r="E127" s="75"/>
      <c r="F127" s="7">
        <v>101.76205365402406</v>
      </c>
      <c r="G127" s="74">
        <f t="shared" si="14"/>
        <v>0</v>
      </c>
      <c r="H127" s="74">
        <f>G127*1.081</f>
        <v>0</v>
      </c>
    </row>
    <row r="128" spans="1:8" x14ac:dyDescent="0.25">
      <c r="A128" s="71" t="s">
        <v>161</v>
      </c>
      <c r="B128" s="72" t="s">
        <v>49</v>
      </c>
      <c r="C128" s="72" t="s">
        <v>295</v>
      </c>
      <c r="D128" s="73" t="s">
        <v>5</v>
      </c>
      <c r="E128" s="75"/>
      <c r="F128" s="7">
        <v>185.01285846438483</v>
      </c>
      <c r="G128" s="74">
        <f t="shared" si="14"/>
        <v>0</v>
      </c>
      <c r="H128" s="74">
        <f t="shared" ref="H128:H159" si="18">G128*1.081</f>
        <v>0</v>
      </c>
    </row>
    <row r="129" spans="1:8" x14ac:dyDescent="0.25">
      <c r="A129" s="71" t="s">
        <v>161</v>
      </c>
      <c r="B129" s="72" t="s">
        <v>50</v>
      </c>
      <c r="C129" s="72" t="s">
        <v>296</v>
      </c>
      <c r="D129" s="73" t="s">
        <v>5</v>
      </c>
      <c r="E129" s="75"/>
      <c r="F129" s="7">
        <v>185.01285846438483</v>
      </c>
      <c r="G129" s="74">
        <f t="shared" si="14"/>
        <v>0</v>
      </c>
      <c r="H129" s="74">
        <f t="shared" si="18"/>
        <v>0</v>
      </c>
    </row>
    <row r="130" spans="1:8" x14ac:dyDescent="0.25">
      <c r="A130" s="71" t="s">
        <v>161</v>
      </c>
      <c r="B130" s="72" t="s">
        <v>51</v>
      </c>
      <c r="C130" s="72" t="s">
        <v>297</v>
      </c>
      <c r="D130" s="73" t="s">
        <v>5</v>
      </c>
      <c r="E130" s="75"/>
      <c r="F130" s="7">
        <v>194.26848288621647</v>
      </c>
      <c r="G130" s="74">
        <f t="shared" si="14"/>
        <v>0</v>
      </c>
      <c r="H130" s="74">
        <f t="shared" si="18"/>
        <v>0</v>
      </c>
    </row>
    <row r="131" spans="1:8" x14ac:dyDescent="0.25">
      <c r="A131" s="71" t="s">
        <v>161</v>
      </c>
      <c r="B131" s="72" t="s">
        <v>52</v>
      </c>
      <c r="C131" s="72" t="s">
        <v>298</v>
      </c>
      <c r="D131" s="73" t="s">
        <v>5</v>
      </c>
      <c r="E131" s="75"/>
      <c r="F131" s="7">
        <v>194.26848288621647</v>
      </c>
      <c r="G131" s="74">
        <f t="shared" si="14"/>
        <v>0</v>
      </c>
      <c r="H131" s="74">
        <f t="shared" si="18"/>
        <v>0</v>
      </c>
    </row>
    <row r="132" spans="1:8" x14ac:dyDescent="0.25">
      <c r="A132" s="71" t="s">
        <v>161</v>
      </c>
      <c r="B132" s="72" t="s">
        <v>174</v>
      </c>
      <c r="C132" s="72" t="s">
        <v>299</v>
      </c>
      <c r="D132" s="73" t="s">
        <v>5</v>
      </c>
      <c r="E132" s="75"/>
      <c r="F132" s="7">
        <v>185.01285846438483</v>
      </c>
      <c r="G132" s="74">
        <f t="shared" si="14"/>
        <v>0</v>
      </c>
      <c r="H132" s="74">
        <f t="shared" si="18"/>
        <v>0</v>
      </c>
    </row>
    <row r="133" spans="1:8" x14ac:dyDescent="0.25">
      <c r="A133" s="71" t="s">
        <v>161</v>
      </c>
      <c r="B133" s="72" t="s">
        <v>173</v>
      </c>
      <c r="C133" s="72" t="s">
        <v>300</v>
      </c>
      <c r="D133" s="73" t="s">
        <v>5</v>
      </c>
      <c r="E133" s="75"/>
      <c r="F133" s="7">
        <v>46.258196114708603</v>
      </c>
      <c r="G133" s="74">
        <f t="shared" ref="G133" si="19">E133*F133</f>
        <v>0</v>
      </c>
      <c r="H133" s="74">
        <f t="shared" si="18"/>
        <v>0</v>
      </c>
    </row>
    <row r="134" spans="1:8" x14ac:dyDescent="0.25">
      <c r="A134" s="71" t="s">
        <v>161</v>
      </c>
      <c r="B134" s="72" t="s">
        <v>53</v>
      </c>
      <c r="C134" s="72" t="s">
        <v>301</v>
      </c>
      <c r="D134" s="73" t="s">
        <v>5</v>
      </c>
      <c r="E134" s="75"/>
      <c r="F134" s="7">
        <v>198.8913135985199</v>
      </c>
      <c r="G134" s="74">
        <f t="shared" si="14"/>
        <v>0</v>
      </c>
      <c r="H134" s="74">
        <f t="shared" si="18"/>
        <v>0</v>
      </c>
    </row>
    <row r="135" spans="1:8" x14ac:dyDescent="0.25">
      <c r="A135" s="71" t="s">
        <v>161</v>
      </c>
      <c r="B135" s="72" t="s">
        <v>54</v>
      </c>
      <c r="C135" s="72" t="s">
        <v>302</v>
      </c>
      <c r="D135" s="73" t="s">
        <v>5</v>
      </c>
      <c r="E135" s="75"/>
      <c r="F135" s="7">
        <v>194.26848288621647</v>
      </c>
      <c r="G135" s="74">
        <f t="shared" si="14"/>
        <v>0</v>
      </c>
      <c r="H135" s="74">
        <f t="shared" si="18"/>
        <v>0</v>
      </c>
    </row>
    <row r="136" spans="1:8" x14ac:dyDescent="0.25">
      <c r="A136" s="71" t="s">
        <v>161</v>
      </c>
      <c r="B136" s="88" t="s">
        <v>413</v>
      </c>
      <c r="C136" s="88" t="s">
        <v>412</v>
      </c>
      <c r="D136" s="73" t="s">
        <v>5</v>
      </c>
      <c r="E136" s="75"/>
      <c r="F136" s="7">
        <v>194.26848288621647</v>
      </c>
      <c r="G136" s="74">
        <f t="shared" ref="G136" si="20">E136*F136</f>
        <v>0</v>
      </c>
      <c r="H136" s="74">
        <f t="shared" si="18"/>
        <v>0</v>
      </c>
    </row>
    <row r="137" spans="1:8" x14ac:dyDescent="0.25">
      <c r="A137" s="71" t="s">
        <v>56</v>
      </c>
      <c r="B137" s="72" t="s">
        <v>57</v>
      </c>
      <c r="C137" s="72" t="s">
        <v>303</v>
      </c>
      <c r="D137" s="73" t="s">
        <v>5</v>
      </c>
      <c r="E137" s="75"/>
      <c r="F137" s="7">
        <v>24.050675300647548</v>
      </c>
      <c r="G137" s="74">
        <f t="shared" si="14"/>
        <v>0</v>
      </c>
      <c r="H137" s="74">
        <f t="shared" si="18"/>
        <v>0</v>
      </c>
    </row>
    <row r="138" spans="1:8" x14ac:dyDescent="0.25">
      <c r="A138" s="6" t="s">
        <v>55</v>
      </c>
      <c r="B138" s="6">
        <v>323222000</v>
      </c>
      <c r="C138" t="s">
        <v>304</v>
      </c>
      <c r="D138" s="73" t="s">
        <v>5</v>
      </c>
      <c r="E138" s="75"/>
      <c r="F138" s="7">
        <v>88.610897317298793</v>
      </c>
      <c r="G138" s="74">
        <f t="shared" ref="G138" si="21">E138*F138</f>
        <v>0</v>
      </c>
      <c r="H138" s="74">
        <f t="shared" si="18"/>
        <v>0</v>
      </c>
    </row>
    <row r="139" spans="1:8" x14ac:dyDescent="0.25">
      <c r="A139" s="6" t="s">
        <v>55</v>
      </c>
      <c r="B139" s="6">
        <v>323226000</v>
      </c>
      <c r="C139" t="s">
        <v>305</v>
      </c>
      <c r="D139" s="2" t="s">
        <v>5</v>
      </c>
      <c r="E139" s="65"/>
      <c r="F139" s="89">
        <v>112.74</v>
      </c>
      <c r="G139" s="44">
        <f t="shared" si="14"/>
        <v>0</v>
      </c>
      <c r="H139" s="74">
        <f t="shared" si="18"/>
        <v>0</v>
      </c>
    </row>
    <row r="140" spans="1:8" x14ac:dyDescent="0.25">
      <c r="A140" s="6" t="s">
        <v>55</v>
      </c>
      <c r="B140" s="6">
        <v>323227000</v>
      </c>
      <c r="C140" t="s">
        <v>306</v>
      </c>
      <c r="D140" s="2" t="s">
        <v>5</v>
      </c>
      <c r="E140" s="65"/>
      <c r="F140" s="89">
        <v>7.6</v>
      </c>
      <c r="G140" s="44">
        <f>E140*F140</f>
        <v>0</v>
      </c>
      <c r="H140" s="74">
        <f t="shared" si="18"/>
        <v>0</v>
      </c>
    </row>
    <row r="141" spans="1:8" x14ac:dyDescent="0.25">
      <c r="A141" s="6" t="s">
        <v>55</v>
      </c>
      <c r="B141" s="6">
        <v>323221000</v>
      </c>
      <c r="C141" t="s">
        <v>307</v>
      </c>
      <c r="D141" s="2" t="s">
        <v>5</v>
      </c>
      <c r="E141" s="65"/>
      <c r="F141" s="89">
        <v>92.28</v>
      </c>
      <c r="G141" s="44">
        <f t="shared" ref="G141:G142" si="22">E141*F141</f>
        <v>0</v>
      </c>
      <c r="H141" s="74">
        <f t="shared" si="18"/>
        <v>0</v>
      </c>
    </row>
    <row r="142" spans="1:8" x14ac:dyDescent="0.25">
      <c r="A142" s="6" t="s">
        <v>55</v>
      </c>
      <c r="B142" s="6">
        <v>323223000</v>
      </c>
      <c r="C142" t="s">
        <v>308</v>
      </c>
      <c r="D142" s="2" t="s">
        <v>5</v>
      </c>
      <c r="E142" s="65"/>
      <c r="F142" s="89">
        <v>105.68</v>
      </c>
      <c r="G142" s="44">
        <f t="shared" si="22"/>
        <v>0</v>
      </c>
      <c r="H142" s="74">
        <f t="shared" si="18"/>
        <v>0</v>
      </c>
    </row>
    <row r="143" spans="1:8" x14ac:dyDescent="0.25">
      <c r="A143" s="6" t="s">
        <v>161</v>
      </c>
      <c r="B143" s="6" t="s">
        <v>59</v>
      </c>
      <c r="C143" t="s">
        <v>29</v>
      </c>
      <c r="D143" s="2" t="s">
        <v>5</v>
      </c>
      <c r="E143" s="65"/>
      <c r="F143" s="7">
        <v>161.88874190564295</v>
      </c>
      <c r="G143" s="44">
        <f t="shared" si="14"/>
        <v>0</v>
      </c>
      <c r="H143" s="74">
        <f t="shared" si="18"/>
        <v>0</v>
      </c>
    </row>
    <row r="144" spans="1:8" x14ac:dyDescent="0.25">
      <c r="A144" s="6" t="s">
        <v>161</v>
      </c>
      <c r="B144" s="6" t="s">
        <v>58</v>
      </c>
      <c r="C144" t="s">
        <v>29</v>
      </c>
      <c r="D144" s="2" t="s">
        <v>5</v>
      </c>
      <c r="E144" s="65"/>
      <c r="F144" s="7">
        <v>124.88617021276596</v>
      </c>
      <c r="G144" s="44">
        <f t="shared" si="14"/>
        <v>0</v>
      </c>
      <c r="H144" s="74">
        <f t="shared" si="18"/>
        <v>0</v>
      </c>
    </row>
    <row r="145" spans="1:8" x14ac:dyDescent="0.25">
      <c r="A145" s="6" t="s">
        <v>161</v>
      </c>
      <c r="B145" s="6" t="s">
        <v>60</v>
      </c>
      <c r="C145" t="s">
        <v>309</v>
      </c>
      <c r="D145" s="2" t="s">
        <v>5</v>
      </c>
      <c r="E145" s="65"/>
      <c r="F145" s="7">
        <v>175.76719703977798</v>
      </c>
      <c r="G145" s="44">
        <f t="shared" si="14"/>
        <v>0</v>
      </c>
      <c r="H145" s="74">
        <f t="shared" si="18"/>
        <v>0</v>
      </c>
    </row>
    <row r="146" spans="1:8" x14ac:dyDescent="0.25">
      <c r="A146" s="6" t="s">
        <v>161</v>
      </c>
      <c r="B146" s="6" t="s">
        <v>61</v>
      </c>
      <c r="C146" t="s">
        <v>310</v>
      </c>
      <c r="D146" s="2" t="s">
        <v>5</v>
      </c>
      <c r="E146" s="65"/>
      <c r="F146" s="7">
        <v>175.76719703977798</v>
      </c>
      <c r="G146" s="44">
        <f t="shared" si="14"/>
        <v>0</v>
      </c>
      <c r="H146" s="74">
        <f t="shared" si="18"/>
        <v>0</v>
      </c>
    </row>
    <row r="147" spans="1:8" x14ac:dyDescent="0.25">
      <c r="A147" s="6" t="s">
        <v>161</v>
      </c>
      <c r="B147" s="6" t="s">
        <v>62</v>
      </c>
      <c r="C147" t="s">
        <v>311</v>
      </c>
      <c r="D147" s="2" t="s">
        <v>5</v>
      </c>
      <c r="E147" s="65"/>
      <c r="F147" s="7">
        <v>175.76719703977798</v>
      </c>
      <c r="G147" s="44">
        <f t="shared" si="14"/>
        <v>0</v>
      </c>
      <c r="H147" s="74">
        <f t="shared" si="18"/>
        <v>0</v>
      </c>
    </row>
    <row r="148" spans="1:8" x14ac:dyDescent="0.25">
      <c r="A148" s="6" t="s">
        <v>161</v>
      </c>
      <c r="B148" s="6" t="s">
        <v>98</v>
      </c>
      <c r="C148" t="s">
        <v>312</v>
      </c>
      <c r="D148" s="2" t="s">
        <v>5</v>
      </c>
      <c r="E148" s="65"/>
      <c r="F148" s="7">
        <v>212.76976873265497</v>
      </c>
      <c r="G148" s="44">
        <f t="shared" si="14"/>
        <v>0</v>
      </c>
      <c r="H148" s="74">
        <f t="shared" si="18"/>
        <v>0</v>
      </c>
    </row>
    <row r="149" spans="1:8" x14ac:dyDescent="0.25">
      <c r="A149" s="6" t="s">
        <v>161</v>
      </c>
      <c r="B149" s="6" t="s">
        <v>188</v>
      </c>
      <c r="C149" t="s">
        <v>313</v>
      </c>
      <c r="D149" s="2" t="s">
        <v>5</v>
      </c>
      <c r="E149" s="65"/>
      <c r="F149" s="7">
        <v>212.76976873265497</v>
      </c>
      <c r="G149" s="44">
        <f t="shared" si="14"/>
        <v>0</v>
      </c>
      <c r="H149" s="74">
        <f t="shared" si="18"/>
        <v>0</v>
      </c>
    </row>
    <row r="150" spans="1:8" x14ac:dyDescent="0.25">
      <c r="A150" s="6" t="s">
        <v>161</v>
      </c>
      <c r="B150" s="6" t="s">
        <v>169</v>
      </c>
      <c r="C150" t="s">
        <v>314</v>
      </c>
      <c r="D150" s="2" t="s">
        <v>5</v>
      </c>
      <c r="E150" s="65"/>
      <c r="F150" s="7">
        <v>16.648168362627199</v>
      </c>
      <c r="G150" s="44">
        <f t="shared" ref="G150:G153" si="23">E150*F150</f>
        <v>0</v>
      </c>
      <c r="H150" s="74">
        <f t="shared" si="18"/>
        <v>0</v>
      </c>
    </row>
    <row r="151" spans="1:8" x14ac:dyDescent="0.25">
      <c r="A151" s="6" t="s">
        <v>161</v>
      </c>
      <c r="B151" s="6" t="s">
        <v>170</v>
      </c>
      <c r="C151" t="s">
        <v>315</v>
      </c>
      <c r="D151" s="2" t="s">
        <v>5</v>
      </c>
      <c r="E151" s="65"/>
      <c r="F151" s="7">
        <v>23.124116558741907</v>
      </c>
      <c r="G151" s="44">
        <f t="shared" si="23"/>
        <v>0</v>
      </c>
      <c r="H151" s="74">
        <f t="shared" si="18"/>
        <v>0</v>
      </c>
    </row>
    <row r="152" spans="1:8" x14ac:dyDescent="0.25">
      <c r="A152" s="6" t="s">
        <v>161</v>
      </c>
      <c r="B152" s="6" t="s">
        <v>171</v>
      </c>
      <c r="C152" t="s">
        <v>316</v>
      </c>
      <c r="D152" s="2" t="s">
        <v>5</v>
      </c>
      <c r="E152" s="65"/>
      <c r="F152" s="7">
        <v>39.782247918593896</v>
      </c>
      <c r="G152" s="44">
        <f t="shared" si="23"/>
        <v>0</v>
      </c>
      <c r="H152" s="74">
        <f t="shared" si="18"/>
        <v>0</v>
      </c>
    </row>
    <row r="153" spans="1:8" x14ac:dyDescent="0.25">
      <c r="A153" s="6" t="s">
        <v>161</v>
      </c>
      <c r="B153" s="6" t="s">
        <v>172</v>
      </c>
      <c r="C153" t="s">
        <v>317</v>
      </c>
      <c r="D153" s="2" t="s">
        <v>5</v>
      </c>
      <c r="E153" s="65"/>
      <c r="F153" s="7">
        <v>69.382312673450514</v>
      </c>
      <c r="G153" s="44">
        <f t="shared" si="23"/>
        <v>0</v>
      </c>
      <c r="H153" s="74">
        <f t="shared" si="18"/>
        <v>0</v>
      </c>
    </row>
    <row r="154" spans="1:8" x14ac:dyDescent="0.25">
      <c r="A154" s="6" t="s">
        <v>161</v>
      </c>
      <c r="B154" s="6" t="s">
        <v>187</v>
      </c>
      <c r="C154" t="s">
        <v>318</v>
      </c>
      <c r="D154" s="2" t="s">
        <v>5</v>
      </c>
      <c r="E154" s="65"/>
      <c r="F154" s="7">
        <v>20.812701202590194</v>
      </c>
      <c r="G154" s="44">
        <f t="shared" ref="G154:G155" si="24">E154*F154</f>
        <v>0</v>
      </c>
      <c r="H154" s="74">
        <f t="shared" si="18"/>
        <v>0</v>
      </c>
    </row>
    <row r="155" spans="1:8" x14ac:dyDescent="0.25">
      <c r="A155" s="6" t="s">
        <v>161</v>
      </c>
      <c r="B155" s="6" t="s">
        <v>184</v>
      </c>
      <c r="C155" t="s">
        <v>319</v>
      </c>
      <c r="D155" s="2" t="s">
        <v>5</v>
      </c>
      <c r="E155" s="65"/>
      <c r="F155" s="7">
        <v>129.5</v>
      </c>
      <c r="G155" s="44">
        <f t="shared" si="24"/>
        <v>0</v>
      </c>
      <c r="H155" s="74">
        <f t="shared" si="18"/>
        <v>0</v>
      </c>
    </row>
    <row r="156" spans="1:8" x14ac:dyDescent="0.25">
      <c r="A156" s="6" t="s">
        <v>161</v>
      </c>
      <c r="B156" s="6" t="s">
        <v>169</v>
      </c>
      <c r="C156" t="s">
        <v>314</v>
      </c>
      <c r="D156" s="2" t="s">
        <v>5</v>
      </c>
      <c r="E156" s="65"/>
      <c r="F156" s="7">
        <v>16.648168362627199</v>
      </c>
      <c r="G156" s="44">
        <f t="shared" ref="G156:G159" si="25">E156*F156</f>
        <v>0</v>
      </c>
      <c r="H156" s="74">
        <f t="shared" si="18"/>
        <v>0</v>
      </c>
    </row>
    <row r="157" spans="1:8" x14ac:dyDescent="0.25">
      <c r="A157" s="6" t="s">
        <v>161</v>
      </c>
      <c r="B157" s="6" t="s">
        <v>170</v>
      </c>
      <c r="C157" t="s">
        <v>315</v>
      </c>
      <c r="D157" s="2" t="s">
        <v>5</v>
      </c>
      <c r="E157" s="65"/>
      <c r="F157" s="7">
        <v>23.124116558741907</v>
      </c>
      <c r="G157" s="44">
        <f t="shared" si="25"/>
        <v>0</v>
      </c>
      <c r="H157" s="74">
        <f t="shared" si="18"/>
        <v>0</v>
      </c>
    </row>
    <row r="158" spans="1:8" x14ac:dyDescent="0.25">
      <c r="A158" s="6" t="s">
        <v>161</v>
      </c>
      <c r="B158" s="6" t="s">
        <v>171</v>
      </c>
      <c r="C158" t="s">
        <v>320</v>
      </c>
      <c r="D158" s="2" t="s">
        <v>5</v>
      </c>
      <c r="E158" s="65"/>
      <c r="F158" s="7">
        <v>39.782247918593896</v>
      </c>
      <c r="G158" s="44">
        <f t="shared" si="25"/>
        <v>0</v>
      </c>
      <c r="H158" s="74">
        <f t="shared" si="18"/>
        <v>0</v>
      </c>
    </row>
    <row r="159" spans="1:8" x14ac:dyDescent="0.25">
      <c r="A159" s="6" t="s">
        <v>161</v>
      </c>
      <c r="B159" s="6" t="s">
        <v>172</v>
      </c>
      <c r="C159" t="s">
        <v>321</v>
      </c>
      <c r="D159" s="2" t="s">
        <v>5</v>
      </c>
      <c r="E159" s="65"/>
      <c r="F159" s="7">
        <v>69.382312673450514</v>
      </c>
      <c r="G159" s="44">
        <f t="shared" si="25"/>
        <v>0</v>
      </c>
      <c r="H159" s="74">
        <f t="shared" si="18"/>
        <v>0</v>
      </c>
    </row>
    <row r="160" spans="1:8" s="18" customFormat="1" ht="3" customHeight="1" x14ac:dyDescent="0.25">
      <c r="A160" s="6" t="s">
        <v>161</v>
      </c>
      <c r="D160" s="19"/>
      <c r="E160" s="19"/>
      <c r="F160" s="20"/>
      <c r="G160" s="40"/>
      <c r="H160" s="40"/>
    </row>
    <row r="161" spans="1:8" s="16" customFormat="1" ht="16.5" thickBot="1" x14ac:dyDescent="0.3">
      <c r="A161" s="15" t="s">
        <v>322</v>
      </c>
      <c r="D161" s="17"/>
      <c r="E161" s="46">
        <f>SUM(E18:E159)</f>
        <v>0</v>
      </c>
      <c r="F161" s="34"/>
      <c r="G161" s="61">
        <f>SUM(G18:G159)</f>
        <v>0</v>
      </c>
      <c r="H161" s="61">
        <f>SUM(H18:H159)</f>
        <v>0</v>
      </c>
    </row>
    <row r="162" spans="1:8" s="16" customFormat="1" ht="15.75" x14ac:dyDescent="0.25">
      <c r="A162" s="15" t="s">
        <v>323</v>
      </c>
      <c r="D162" s="17"/>
      <c r="E162" s="78"/>
      <c r="F162" s="34"/>
      <c r="G162" s="79">
        <f>G15</f>
        <v>200</v>
      </c>
      <c r="H162" s="79">
        <f>H15</f>
        <v>216.2</v>
      </c>
    </row>
    <row r="163" spans="1:8" s="48" customFormat="1" ht="19.5" thickBot="1" x14ac:dyDescent="0.35">
      <c r="A163" s="47" t="s">
        <v>324</v>
      </c>
      <c r="D163" s="49"/>
      <c r="E163" s="17"/>
      <c r="F163" s="50"/>
      <c r="G163" s="51">
        <f>SUM(G161:G162)</f>
        <v>200</v>
      </c>
      <c r="H163" s="51">
        <f>SUM(H161:H162)</f>
        <v>216.2</v>
      </c>
    </row>
    <row r="164" spans="1:8" ht="15.75" thickTop="1" x14ac:dyDescent="0.25"/>
    <row r="175" spans="1:8" x14ac:dyDescent="0.25">
      <c r="A175" s="3"/>
      <c r="B175" s="3"/>
      <c r="C175" s="3"/>
      <c r="D175" s="5"/>
    </row>
    <row r="176" spans="1:8" x14ac:dyDescent="0.25">
      <c r="A176" s="3"/>
      <c r="B176" s="3"/>
      <c r="C176" s="3"/>
      <c r="D176" s="5"/>
    </row>
    <row r="177" spans="1:4" x14ac:dyDescent="0.25">
      <c r="A177" s="3"/>
      <c r="B177" s="3"/>
      <c r="C177" s="3"/>
      <c r="D177" s="5"/>
    </row>
    <row r="178" spans="1:4" x14ac:dyDescent="0.25">
      <c r="A178" s="3"/>
      <c r="B178" s="3"/>
      <c r="C178" s="3"/>
      <c r="D178" s="5"/>
    </row>
    <row r="179" spans="1:4" x14ac:dyDescent="0.25">
      <c r="A179" s="3"/>
      <c r="B179" s="3"/>
      <c r="C179" s="3"/>
      <c r="D179" s="5"/>
    </row>
    <row r="180" spans="1:4" x14ac:dyDescent="0.25">
      <c r="A180" s="3"/>
      <c r="B180" s="3"/>
      <c r="C180" s="3"/>
      <c r="D180" s="5"/>
    </row>
    <row r="181" spans="1:4" x14ac:dyDescent="0.25">
      <c r="A181" s="3"/>
      <c r="B181" s="3"/>
      <c r="C181" s="3"/>
      <c r="D181" s="5"/>
    </row>
    <row r="182" spans="1:4" x14ac:dyDescent="0.25">
      <c r="A182" s="3"/>
      <c r="B182" s="3"/>
      <c r="C182" s="3"/>
      <c r="D182" s="5"/>
    </row>
    <row r="183" spans="1:4" x14ac:dyDescent="0.25">
      <c r="A183" s="3"/>
      <c r="B183" s="3"/>
      <c r="C183" s="3"/>
      <c r="D183" s="5"/>
    </row>
    <row r="184" spans="1:4" x14ac:dyDescent="0.25">
      <c r="A184" s="3"/>
      <c r="B184" s="3"/>
      <c r="C184" s="3"/>
      <c r="D184" s="5"/>
    </row>
    <row r="185" spans="1:4" x14ac:dyDescent="0.25">
      <c r="A185" s="3"/>
      <c r="B185" s="3"/>
      <c r="C185" s="3"/>
      <c r="D185" s="5"/>
    </row>
    <row r="186" spans="1:4" x14ac:dyDescent="0.25">
      <c r="B186" s="6"/>
    </row>
    <row r="187" spans="1:4" x14ac:dyDescent="0.25">
      <c r="B187" s="6"/>
    </row>
    <row r="188" spans="1:4" x14ac:dyDescent="0.25">
      <c r="B188" s="6"/>
    </row>
    <row r="189" spans="1:4" x14ac:dyDescent="0.25">
      <c r="B189" s="6"/>
    </row>
  </sheetData>
  <sheetProtection sheet="1" selectLockedCells="1"/>
  <mergeCells count="7">
    <mergeCell ref="A3:C3"/>
    <mergeCell ref="C4:D4"/>
    <mergeCell ref="H4:H10"/>
    <mergeCell ref="F4:F10"/>
    <mergeCell ref="E3:H3"/>
    <mergeCell ref="E4:E10"/>
    <mergeCell ref="G4:G10"/>
  </mergeCells>
  <pageMargins left="0.62992125984251968" right="0.23622047244094491" top="0" bottom="0.55118110236220474" header="0.31496062992125984" footer="0.31496062992125984"/>
  <pageSetup paperSize="9" scale="37" orientation="portrait" r:id="rId1"/>
  <headerFooter>
    <oddFooter>&amp;Lwww.ligaair.ch&amp;C1&amp;R&amp;F</oddFooter>
  </headerFooter>
  <ignoredErrors>
    <ignoredError sqref="E58" formula="1"/>
    <ignoredError sqref="B9" unlocked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Z27"/>
  <sheetViews>
    <sheetView zoomScale="55" zoomScaleNormal="5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12" width="18.7109375" customWidth="1"/>
    <col min="13" max="14" width="21" bestFit="1" customWidth="1"/>
    <col min="15" max="15" width="23.42578125" bestFit="1" customWidth="1"/>
    <col min="16" max="20" width="23.42578125" customWidth="1"/>
    <col min="21" max="21" width="18.7109375" customWidth="1"/>
    <col min="22" max="23" width="20" bestFit="1" customWidth="1"/>
    <col min="24" max="26" width="18.7109375" customWidth="1"/>
  </cols>
  <sheetData>
    <row r="2" spans="1:26" x14ac:dyDescent="0.25">
      <c r="E2" t="str">
        <f>Compilation!B4</f>
        <v>……</v>
      </c>
    </row>
    <row r="3" spans="1:26" x14ac:dyDescent="0.25">
      <c r="E3" t="str">
        <f>Compilation!B7</f>
        <v>……</v>
      </c>
    </row>
    <row r="4" spans="1:26" x14ac:dyDescent="0.25">
      <c r="E4" s="37">
        <f ca="1">Compilation!B9</f>
        <v>45526</v>
      </c>
      <c r="F4" s="37"/>
      <c r="G4" s="37"/>
      <c r="H4" s="37"/>
      <c r="Z4" s="37"/>
    </row>
    <row r="5" spans="1:26" x14ac:dyDescent="0.25">
      <c r="Y5" s="99"/>
      <c r="Z5" s="99"/>
    </row>
    <row r="7" spans="1:26" ht="21" customHeight="1" x14ac:dyDescent="0.25">
      <c r="A7" s="30"/>
      <c r="B7" s="31"/>
      <c r="C7" s="101" t="s">
        <v>326</v>
      </c>
      <c r="D7" s="101"/>
      <c r="E7" s="101"/>
      <c r="F7" s="101"/>
      <c r="G7" s="101"/>
      <c r="H7" s="101"/>
      <c r="I7" s="101"/>
      <c r="J7" s="101"/>
      <c r="K7" s="101"/>
      <c r="L7" s="101"/>
      <c r="M7" s="101"/>
      <c r="N7" s="101"/>
      <c r="O7" s="101"/>
      <c r="P7" s="101"/>
      <c r="Q7" s="101"/>
      <c r="R7" s="101"/>
      <c r="S7" s="101"/>
      <c r="T7" s="101"/>
      <c r="U7" s="101"/>
      <c r="V7" s="101"/>
      <c r="W7" s="101"/>
      <c r="X7" s="101"/>
      <c r="Y7" s="101"/>
      <c r="Z7" s="101"/>
    </row>
    <row r="8" spans="1:26" ht="18.75" customHeight="1" x14ac:dyDescent="0.25">
      <c r="A8" s="32"/>
      <c r="B8" s="33"/>
      <c r="C8" s="101"/>
      <c r="D8" s="101"/>
      <c r="E8" s="101"/>
      <c r="F8" s="101"/>
      <c r="G8" s="101"/>
      <c r="H8" s="101"/>
      <c r="I8" s="101"/>
      <c r="J8" s="101"/>
      <c r="K8" s="101"/>
      <c r="L8" s="101"/>
      <c r="M8" s="101"/>
      <c r="N8" s="101"/>
      <c r="O8" s="101"/>
      <c r="P8" s="101"/>
      <c r="Q8" s="101"/>
      <c r="R8" s="101"/>
      <c r="S8" s="101"/>
      <c r="T8" s="101"/>
      <c r="U8" s="101"/>
      <c r="V8" s="101"/>
      <c r="W8" s="101"/>
      <c r="X8" s="101"/>
      <c r="Y8" s="101"/>
      <c r="Z8" s="101"/>
    </row>
    <row r="9" spans="1:26" x14ac:dyDescent="0.25">
      <c r="A9" s="100" t="s">
        <v>327</v>
      </c>
      <c r="B9" s="100"/>
      <c r="C9" s="11" t="s">
        <v>147</v>
      </c>
      <c r="D9" s="11" t="s">
        <v>148</v>
      </c>
      <c r="E9" s="11" t="s">
        <v>152</v>
      </c>
      <c r="F9" s="11" t="s">
        <v>146</v>
      </c>
      <c r="G9" s="11" t="s">
        <v>139</v>
      </c>
      <c r="H9" s="11" t="s">
        <v>138</v>
      </c>
      <c r="I9" s="11" t="s">
        <v>3</v>
      </c>
      <c r="J9" s="11" t="s">
        <v>84</v>
      </c>
      <c r="K9" s="11" t="s">
        <v>93</v>
      </c>
      <c r="L9" s="11" t="s">
        <v>119</v>
      </c>
      <c r="M9" s="11" t="s">
        <v>175</v>
      </c>
      <c r="N9" s="11" t="s">
        <v>114</v>
      </c>
      <c r="O9" s="11" t="s">
        <v>117</v>
      </c>
      <c r="P9" s="11" t="s">
        <v>455</v>
      </c>
      <c r="Q9" s="11" t="s">
        <v>456</v>
      </c>
      <c r="R9" s="11" t="s">
        <v>457</v>
      </c>
      <c r="S9" s="11" t="s">
        <v>458</v>
      </c>
      <c r="T9" s="2">
        <v>960020066</v>
      </c>
      <c r="U9" s="11" t="s">
        <v>202</v>
      </c>
      <c r="V9" s="11" t="s">
        <v>86</v>
      </c>
      <c r="W9" s="11" t="s">
        <v>76</v>
      </c>
      <c r="X9" s="11" t="s">
        <v>75</v>
      </c>
      <c r="Y9" s="11" t="s">
        <v>118</v>
      </c>
      <c r="Z9" s="11" t="s">
        <v>186</v>
      </c>
    </row>
    <row r="10" spans="1:26" x14ac:dyDescent="0.25">
      <c r="A10" s="100" t="s">
        <v>333</v>
      </c>
      <c r="B10" s="100"/>
      <c r="C10" s="11" t="s">
        <v>2</v>
      </c>
      <c r="D10" s="11" t="s">
        <v>2</v>
      </c>
      <c r="E10" s="11" t="s">
        <v>83</v>
      </c>
      <c r="F10" s="11" t="s">
        <v>144</v>
      </c>
      <c r="G10" s="11" t="s">
        <v>135</v>
      </c>
      <c r="H10" s="11" t="s">
        <v>136</v>
      </c>
      <c r="I10" s="11" t="s">
        <v>366</v>
      </c>
      <c r="J10" s="11" t="s">
        <v>366</v>
      </c>
      <c r="K10" s="11" t="s">
        <v>367</v>
      </c>
      <c r="L10" s="11" t="s">
        <v>367</v>
      </c>
      <c r="M10" s="85" t="s">
        <v>368</v>
      </c>
      <c r="N10" s="85" t="s">
        <v>369</v>
      </c>
      <c r="O10" s="85" t="s">
        <v>370</v>
      </c>
      <c r="P10" s="11" t="s">
        <v>461</v>
      </c>
      <c r="Q10" s="11" t="s">
        <v>462</v>
      </c>
      <c r="R10" s="11" t="s">
        <v>463</v>
      </c>
      <c r="S10" s="2" t="s">
        <v>464</v>
      </c>
      <c r="T10" s="2" t="s">
        <v>465</v>
      </c>
      <c r="U10" s="11" t="s">
        <v>371</v>
      </c>
      <c r="V10" s="84" t="s">
        <v>372</v>
      </c>
      <c r="W10" s="84" t="s">
        <v>372</v>
      </c>
      <c r="X10" s="11" t="s">
        <v>78</v>
      </c>
      <c r="Y10" s="11" t="s">
        <v>4</v>
      </c>
      <c r="Z10" s="11" t="s">
        <v>162</v>
      </c>
    </row>
    <row r="11" spans="1:26" x14ac:dyDescent="0.25">
      <c r="A11" s="100" t="s">
        <v>334</v>
      </c>
      <c r="B11" s="100"/>
      <c r="C11" s="11" t="s">
        <v>336</v>
      </c>
      <c r="D11" s="11" t="s">
        <v>336</v>
      </c>
      <c r="E11" s="11" t="s">
        <v>336</v>
      </c>
      <c r="F11" s="11" t="s">
        <v>336</v>
      </c>
      <c r="G11" s="11" t="s">
        <v>336</v>
      </c>
      <c r="H11" s="85" t="s">
        <v>337</v>
      </c>
      <c r="I11" s="11" t="s">
        <v>338</v>
      </c>
      <c r="J11" s="11" t="s">
        <v>338</v>
      </c>
      <c r="K11" s="11" t="s">
        <v>338</v>
      </c>
      <c r="L11" s="11" t="s">
        <v>338</v>
      </c>
      <c r="M11" s="11" t="s">
        <v>338</v>
      </c>
      <c r="N11" s="11" t="s">
        <v>338</v>
      </c>
      <c r="O11" s="11" t="s">
        <v>338</v>
      </c>
      <c r="P11" s="2" t="s">
        <v>467</v>
      </c>
      <c r="Q11" s="90" t="s">
        <v>468</v>
      </c>
      <c r="R11" s="90" t="s">
        <v>466</v>
      </c>
      <c r="S11" s="11"/>
      <c r="T11" s="11"/>
      <c r="U11" s="11" t="s">
        <v>338</v>
      </c>
      <c r="V11" s="11" t="s">
        <v>338</v>
      </c>
      <c r="W11" s="11" t="s">
        <v>338</v>
      </c>
      <c r="X11" s="11" t="s">
        <v>338</v>
      </c>
      <c r="Y11" s="11" t="s">
        <v>339</v>
      </c>
      <c r="Z11" s="11" t="s">
        <v>340</v>
      </c>
    </row>
    <row r="12" spans="1:26" x14ac:dyDescent="0.25">
      <c r="A12" s="102" t="s">
        <v>335</v>
      </c>
      <c r="B12" s="103"/>
      <c r="C12" s="11" t="s">
        <v>163</v>
      </c>
      <c r="D12" s="11" t="s">
        <v>163</v>
      </c>
      <c r="E12" s="11" t="s">
        <v>163</v>
      </c>
      <c r="F12" s="11" t="s">
        <v>163</v>
      </c>
      <c r="G12" s="11" t="s">
        <v>163</v>
      </c>
      <c r="H12" s="11" t="s">
        <v>163</v>
      </c>
      <c r="I12" s="11" t="s">
        <v>163</v>
      </c>
      <c r="J12" s="11" t="s">
        <v>163</v>
      </c>
      <c r="K12" s="11" t="s">
        <v>163</v>
      </c>
      <c r="L12" s="11" t="s">
        <v>163</v>
      </c>
      <c r="M12" s="11" t="s">
        <v>163</v>
      </c>
      <c r="N12" s="11" t="s">
        <v>163</v>
      </c>
      <c r="O12" s="11" t="s">
        <v>163</v>
      </c>
      <c r="P12" s="11" t="s">
        <v>163</v>
      </c>
      <c r="Q12" s="11" t="s">
        <v>163</v>
      </c>
      <c r="R12" s="11" t="s">
        <v>163</v>
      </c>
      <c r="S12" s="11" t="s">
        <v>163</v>
      </c>
      <c r="T12" s="11" t="s">
        <v>163</v>
      </c>
      <c r="U12" s="11" t="s">
        <v>163</v>
      </c>
      <c r="V12" s="11" t="s">
        <v>163</v>
      </c>
      <c r="W12" s="11" t="s">
        <v>163</v>
      </c>
      <c r="X12" s="11" t="s">
        <v>163</v>
      </c>
      <c r="Y12" s="11" t="s">
        <v>163</v>
      </c>
      <c r="Z12" s="11" t="s">
        <v>163</v>
      </c>
    </row>
    <row r="13" spans="1:26" ht="69" customHeight="1" x14ac:dyDescent="0.25">
      <c r="A13" s="10" t="s">
        <v>341</v>
      </c>
      <c r="B13" s="10" t="s">
        <v>342</v>
      </c>
      <c r="C13" s="12"/>
      <c r="D13" s="12"/>
      <c r="E13" s="12"/>
      <c r="F13" s="12"/>
      <c r="G13" s="12"/>
      <c r="H13" s="10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</row>
    <row r="14" spans="1:26" x14ac:dyDescent="0.25">
      <c r="A14" s="100" t="s">
        <v>343</v>
      </c>
      <c r="B14" s="100"/>
      <c r="C14" s="11" t="s">
        <v>122</v>
      </c>
      <c r="D14" s="11" t="s">
        <v>140</v>
      </c>
      <c r="E14" s="11" t="s">
        <v>123</v>
      </c>
      <c r="F14" s="11" t="s">
        <v>143</v>
      </c>
      <c r="G14" s="11" t="s">
        <v>141</v>
      </c>
      <c r="H14" s="11" t="s">
        <v>142</v>
      </c>
      <c r="I14" s="11" t="s">
        <v>64</v>
      </c>
      <c r="J14" s="11" t="s">
        <v>64</v>
      </c>
      <c r="K14" s="11" t="s">
        <v>92</v>
      </c>
      <c r="L14" s="11" t="s">
        <v>129</v>
      </c>
      <c r="M14" s="11" t="s">
        <v>120</v>
      </c>
      <c r="N14" s="11" t="s">
        <v>120</v>
      </c>
      <c r="O14" s="11" t="s">
        <v>87</v>
      </c>
      <c r="P14" s="11" t="s">
        <v>122</v>
      </c>
      <c r="Q14" s="11" t="s">
        <v>122</v>
      </c>
      <c r="R14" s="11" t="s">
        <v>122</v>
      </c>
      <c r="S14" s="11" t="s">
        <v>459</v>
      </c>
      <c r="T14" s="11" t="s">
        <v>460</v>
      </c>
      <c r="U14" s="11" t="s">
        <v>198</v>
      </c>
      <c r="V14" s="11" t="s">
        <v>124</v>
      </c>
      <c r="W14" s="11" t="s">
        <v>125</v>
      </c>
      <c r="X14" s="11" t="s">
        <v>77</v>
      </c>
      <c r="Y14" s="11" t="s">
        <v>1</v>
      </c>
      <c r="Z14" s="11" t="s">
        <v>120</v>
      </c>
    </row>
    <row r="15" spans="1:26" ht="35.1" customHeight="1" x14ac:dyDescent="0.25">
      <c r="A15" s="27" t="s">
        <v>33</v>
      </c>
      <c r="B15" s="66" t="s">
        <v>344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  <c r="T15" s="45"/>
      <c r="U15" s="45"/>
      <c r="V15" s="45"/>
      <c r="W15" s="45"/>
      <c r="X15" s="45"/>
      <c r="Y15" s="45"/>
      <c r="Z15" s="45"/>
    </row>
    <row r="16" spans="1:26" ht="35.1" customHeight="1" x14ac:dyDescent="0.25">
      <c r="A16" s="27" t="s">
        <v>34</v>
      </c>
      <c r="B16" s="66" t="s">
        <v>345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  <c r="T16" s="45"/>
      <c r="U16" s="45"/>
      <c r="V16" s="45"/>
      <c r="W16" s="45"/>
      <c r="X16" s="45"/>
      <c r="Y16" s="45"/>
      <c r="Z16" s="45"/>
    </row>
    <row r="17" spans="1:26" ht="35.1" customHeight="1" x14ac:dyDescent="0.25">
      <c r="A17" s="27" t="s">
        <v>35</v>
      </c>
      <c r="B17" s="66" t="s">
        <v>346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  <c r="T17" s="45"/>
      <c r="U17" s="45"/>
      <c r="V17" s="45"/>
      <c r="W17" s="45"/>
      <c r="X17" s="45"/>
      <c r="Y17" s="45"/>
      <c r="Z17" s="45"/>
    </row>
    <row r="18" spans="1:26" ht="35.1" customHeight="1" x14ac:dyDescent="0.25">
      <c r="A18" s="27" t="s">
        <v>36</v>
      </c>
      <c r="B18" s="66" t="s">
        <v>347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  <c r="T18" s="45"/>
      <c r="U18" s="45"/>
      <c r="V18" s="45"/>
      <c r="W18" s="45"/>
      <c r="X18" s="45"/>
      <c r="Y18" s="45"/>
      <c r="Z18" s="45"/>
    </row>
    <row r="19" spans="1:26" ht="35.1" customHeight="1" x14ac:dyDescent="0.25">
      <c r="A19" s="27" t="s">
        <v>37</v>
      </c>
      <c r="B19" s="66" t="s">
        <v>348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  <c r="T19" s="45"/>
      <c r="U19" s="45"/>
      <c r="V19" s="45"/>
      <c r="W19" s="45"/>
      <c r="X19" s="45"/>
      <c r="Y19" s="45"/>
      <c r="Z19" s="45"/>
    </row>
    <row r="20" spans="1:26" ht="35.1" customHeight="1" x14ac:dyDescent="0.25">
      <c r="A20" s="27" t="s">
        <v>38</v>
      </c>
      <c r="B20" s="66" t="s">
        <v>349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  <c r="T20" s="45"/>
      <c r="U20" s="45"/>
      <c r="V20" s="45"/>
      <c r="W20" s="45"/>
      <c r="X20" s="45"/>
      <c r="Y20" s="45"/>
      <c r="Z20" s="45"/>
    </row>
    <row r="21" spans="1:26" ht="35.1" customHeight="1" x14ac:dyDescent="0.25">
      <c r="A21" s="27" t="s">
        <v>39</v>
      </c>
      <c r="B21" s="66" t="s">
        <v>350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  <c r="T21" s="45"/>
      <c r="U21" s="45"/>
      <c r="V21" s="45"/>
      <c r="W21" s="45"/>
      <c r="X21" s="45"/>
      <c r="Y21" s="45"/>
      <c r="Z21" s="45"/>
    </row>
    <row r="22" spans="1:26" ht="35.1" customHeight="1" x14ac:dyDescent="0.25">
      <c r="A22" s="27" t="s">
        <v>40</v>
      </c>
      <c r="B22" s="66" t="s">
        <v>351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  <c r="T22" s="45"/>
      <c r="U22" s="45"/>
      <c r="V22" s="45"/>
      <c r="W22" s="45"/>
      <c r="X22" s="45"/>
      <c r="Y22" s="45"/>
      <c r="Z22" s="45"/>
    </row>
    <row r="23" spans="1:26" ht="35.1" customHeight="1" x14ac:dyDescent="0.25">
      <c r="A23" s="27" t="s">
        <v>41</v>
      </c>
      <c r="B23" s="66" t="s">
        <v>352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  <c r="T23" s="45"/>
      <c r="U23" s="45"/>
      <c r="V23" s="45"/>
      <c r="W23" s="45"/>
      <c r="X23" s="45"/>
      <c r="Y23" s="45"/>
      <c r="Z23" s="45"/>
    </row>
    <row r="24" spans="1:26" ht="35.1" customHeight="1" x14ac:dyDescent="0.25">
      <c r="A24" s="27" t="s">
        <v>42</v>
      </c>
      <c r="B24" s="66" t="s">
        <v>353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  <c r="T24" s="45"/>
      <c r="U24" s="45"/>
      <c r="V24" s="45"/>
      <c r="W24" s="45"/>
      <c r="X24" s="45"/>
      <c r="Y24" s="45"/>
      <c r="Z24" s="45"/>
    </row>
    <row r="25" spans="1:26" ht="35.1" customHeight="1" x14ac:dyDescent="0.25">
      <c r="A25" s="27" t="s">
        <v>43</v>
      </c>
      <c r="B25" s="66" t="s">
        <v>354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  <c r="T25" s="45"/>
      <c r="U25" s="45"/>
      <c r="V25" s="45"/>
      <c r="W25" s="45"/>
      <c r="X25" s="45"/>
      <c r="Y25" s="45"/>
      <c r="Z25" s="45"/>
    </row>
    <row r="26" spans="1:26" ht="35.1" customHeight="1" x14ac:dyDescent="0.25">
      <c r="A26" s="27" t="s">
        <v>44</v>
      </c>
      <c r="B26" s="66" t="s">
        <v>355</v>
      </c>
      <c r="C26" s="45"/>
      <c r="D26" s="45"/>
      <c r="E26" s="45"/>
      <c r="F26" s="45"/>
      <c r="G26" s="45"/>
      <c r="H26" s="45"/>
      <c r="I26" s="45"/>
      <c r="J26" s="45"/>
      <c r="K26" s="45"/>
      <c r="L26" s="45"/>
      <c r="M26" s="45"/>
      <c r="N26" s="45"/>
      <c r="O26" s="45"/>
      <c r="P26" s="45"/>
      <c r="Q26" s="45"/>
      <c r="R26" s="45"/>
      <c r="S26" s="45"/>
      <c r="T26" s="45"/>
      <c r="U26" s="45"/>
      <c r="V26" s="45"/>
      <c r="W26" s="45"/>
      <c r="X26" s="45"/>
      <c r="Y26" s="45"/>
      <c r="Z26" s="45"/>
    </row>
    <row r="27" spans="1:26" s="24" customFormat="1" ht="56.85" customHeight="1" x14ac:dyDescent="0.25">
      <c r="A27" s="25" t="s">
        <v>0</v>
      </c>
      <c r="B27" s="28"/>
      <c r="C27" s="25">
        <f>SUM(C15:C26)</f>
        <v>0</v>
      </c>
      <c r="D27" s="25">
        <f>SUM(D15:D26)</f>
        <v>0</v>
      </c>
      <c r="E27" s="25">
        <f>SUM(E15:E26)</f>
        <v>0</v>
      </c>
      <c r="F27" s="25">
        <f>SUM(F15:F26)</f>
        <v>0</v>
      </c>
      <c r="G27" s="25">
        <f t="shared" ref="G27:H27" si="0">SUM(G15:G26)</f>
        <v>0</v>
      </c>
      <c r="H27" s="25">
        <f t="shared" si="0"/>
        <v>0</v>
      </c>
      <c r="I27" s="25">
        <f t="shared" ref="I27:Z27" si="1">SUM(I15:I26)</f>
        <v>0</v>
      </c>
      <c r="J27" s="25">
        <f>SUM(J15:J26)</f>
        <v>0</v>
      </c>
      <c r="K27" s="25">
        <f>SUM(K15:K26)</f>
        <v>0</v>
      </c>
      <c r="L27" s="25">
        <f t="shared" si="1"/>
        <v>0</v>
      </c>
      <c r="M27" s="25">
        <f t="shared" si="1"/>
        <v>0</v>
      </c>
      <c r="N27" s="25">
        <f>SUM(N15:N26)</f>
        <v>0</v>
      </c>
      <c r="O27" s="25">
        <f>SUM(O15:O26)</f>
        <v>0</v>
      </c>
      <c r="P27" s="25">
        <f t="shared" ref="P27:T27" si="2">SUM(P15:P26)</f>
        <v>0</v>
      </c>
      <c r="Q27" s="25">
        <f t="shared" si="2"/>
        <v>0</v>
      </c>
      <c r="R27" s="25">
        <f t="shared" si="2"/>
        <v>0</v>
      </c>
      <c r="S27" s="25">
        <f t="shared" si="2"/>
        <v>0</v>
      </c>
      <c r="T27" s="25">
        <f t="shared" si="2"/>
        <v>0</v>
      </c>
      <c r="U27" s="25">
        <f t="shared" ref="U27" si="3">SUM(U15:U26)</f>
        <v>0</v>
      </c>
      <c r="V27" s="25">
        <f t="shared" si="1"/>
        <v>0</v>
      </c>
      <c r="W27" s="25">
        <f t="shared" si="1"/>
        <v>0</v>
      </c>
      <c r="X27" s="25">
        <f t="shared" si="1"/>
        <v>0</v>
      </c>
      <c r="Y27" s="25">
        <f t="shared" si="1"/>
        <v>0</v>
      </c>
      <c r="Z27" s="25">
        <f t="shared" si="1"/>
        <v>0</v>
      </c>
    </row>
  </sheetData>
  <sheetProtection sheet="1" selectLockedCells="1"/>
  <mergeCells count="7">
    <mergeCell ref="Y5:Z5"/>
    <mergeCell ref="A14:B14"/>
    <mergeCell ref="A9:B9"/>
    <mergeCell ref="A10:B10"/>
    <mergeCell ref="A11:B11"/>
    <mergeCell ref="C7:Z8"/>
    <mergeCell ref="A12:B12"/>
  </mergeCells>
  <phoneticPr fontId="18" type="noConversion"/>
  <pageMargins left="0.70866141732283472" right="0.70866141732283472" top="0.78740157480314965" bottom="0.78740157480314965" header="0.31496062992125984" footer="0.31496062992125984"/>
  <pageSetup paperSize="9" scale="30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S26"/>
  <sheetViews>
    <sheetView zoomScale="55" zoomScaleNormal="55" zoomScalePageLayoutView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8.7109375" style="4" customWidth="1"/>
    <col min="7" max="8" width="25.28515625" customWidth="1"/>
    <col min="9" max="13" width="18.7109375" customWidth="1"/>
    <col min="14" max="14" width="23.140625" customWidth="1"/>
    <col min="15" max="18" width="18.7109375" customWidth="1"/>
    <col min="19" max="19" width="20.140625" bestFit="1" customWidth="1"/>
    <col min="26" max="26" width="0.28515625" customWidth="1"/>
    <col min="32" max="32" width="0.28515625" customWidth="1"/>
    <col min="40" max="40" width="0.28515625" customWidth="1"/>
  </cols>
  <sheetData>
    <row r="1" spans="1:19" x14ac:dyDescent="0.25">
      <c r="I1" s="104"/>
      <c r="J1" s="104"/>
      <c r="K1" s="104"/>
      <c r="L1" s="104"/>
      <c r="M1" s="104"/>
      <c r="N1" s="104"/>
      <c r="O1" s="104"/>
      <c r="P1" s="104"/>
      <c r="Q1" s="104"/>
      <c r="R1" s="104"/>
      <c r="S1" s="104"/>
    </row>
    <row r="2" spans="1:19" x14ac:dyDescent="0.25">
      <c r="D2" t="str">
        <f>Compilation!$B$4</f>
        <v>……</v>
      </c>
    </row>
    <row r="3" spans="1:19" x14ac:dyDescent="0.25">
      <c r="D3" t="str">
        <f>Compilation!$B$7</f>
        <v>……</v>
      </c>
    </row>
    <row r="4" spans="1:19" x14ac:dyDescent="0.25">
      <c r="D4" s="37">
        <f ca="1">Compilation!$B$9</f>
        <v>45526</v>
      </c>
      <c r="E4" s="37"/>
      <c r="K4" s="37"/>
      <c r="L4" s="37"/>
      <c r="M4" s="37"/>
      <c r="N4" s="37"/>
      <c r="O4" s="37"/>
      <c r="P4" s="37"/>
      <c r="Q4" s="37"/>
      <c r="R4" s="37"/>
      <c r="S4" s="37"/>
    </row>
    <row r="5" spans="1:19" x14ac:dyDescent="0.25">
      <c r="I5" s="105"/>
      <c r="J5" s="105"/>
      <c r="K5" s="105"/>
      <c r="L5" s="105"/>
      <c r="M5" s="105"/>
      <c r="N5" s="105"/>
      <c r="O5" s="105"/>
      <c r="P5" s="105"/>
      <c r="Q5" s="105"/>
      <c r="R5" s="105"/>
      <c r="S5" s="105"/>
    </row>
    <row r="6" spans="1:19" ht="21" customHeight="1" x14ac:dyDescent="0.25">
      <c r="A6" s="30"/>
      <c r="B6" s="31"/>
      <c r="C6" s="106" t="s">
        <v>328</v>
      </c>
      <c r="D6" s="107"/>
      <c r="E6" s="107"/>
      <c r="F6" s="107"/>
      <c r="G6" s="107"/>
      <c r="H6" s="107"/>
      <c r="I6" s="107"/>
      <c r="J6" s="107"/>
      <c r="K6" s="107"/>
      <c r="L6" s="107"/>
      <c r="M6" s="107"/>
      <c r="N6" s="107"/>
      <c r="O6" s="107"/>
      <c r="P6" s="107"/>
      <c r="Q6" s="107"/>
      <c r="R6" s="107"/>
      <c r="S6" s="108"/>
    </row>
    <row r="7" spans="1:19" ht="18.75" customHeight="1" x14ac:dyDescent="0.25">
      <c r="A7" s="32"/>
      <c r="B7" s="33"/>
      <c r="C7" s="109"/>
      <c r="D7" s="110"/>
      <c r="E7" s="110"/>
      <c r="F7" s="110"/>
      <c r="G7" s="110"/>
      <c r="H7" s="110"/>
      <c r="I7" s="110"/>
      <c r="J7" s="110"/>
      <c r="K7" s="110"/>
      <c r="L7" s="110"/>
      <c r="M7" s="110"/>
      <c r="N7" s="110"/>
      <c r="O7" s="110"/>
      <c r="P7" s="110"/>
      <c r="Q7" s="110"/>
      <c r="R7" s="110"/>
      <c r="S7" s="111"/>
    </row>
    <row r="8" spans="1:19" x14ac:dyDescent="0.25">
      <c r="A8" s="100" t="s">
        <v>327</v>
      </c>
      <c r="B8" s="100"/>
      <c r="C8" s="13" t="s">
        <v>6</v>
      </c>
      <c r="D8" s="13" t="s">
        <v>176</v>
      </c>
      <c r="E8" s="13" t="s">
        <v>115</v>
      </c>
      <c r="F8" s="22" t="s">
        <v>7</v>
      </c>
      <c r="G8" s="11" t="s">
        <v>10</v>
      </c>
      <c r="H8" s="11" t="s">
        <v>9</v>
      </c>
      <c r="I8" s="11" t="s">
        <v>11</v>
      </c>
      <c r="J8" s="11" t="s">
        <v>199</v>
      </c>
      <c r="K8" s="11" t="s">
        <v>12</v>
      </c>
      <c r="L8" s="11" t="s">
        <v>183</v>
      </c>
      <c r="M8" s="11" t="s">
        <v>153</v>
      </c>
      <c r="N8" s="11" t="s">
        <v>73</v>
      </c>
      <c r="O8" s="11" t="s">
        <v>74</v>
      </c>
      <c r="P8" s="11" t="s">
        <v>411</v>
      </c>
      <c r="Q8" s="11" t="s">
        <v>97</v>
      </c>
      <c r="R8" s="11" t="s">
        <v>185</v>
      </c>
      <c r="S8" s="11" t="s">
        <v>96</v>
      </c>
    </row>
    <row r="9" spans="1:19" x14ac:dyDescent="0.25">
      <c r="A9" s="100" t="s">
        <v>333</v>
      </c>
      <c r="B9" s="100"/>
      <c r="C9" s="13" t="s">
        <v>8</v>
      </c>
      <c r="D9" s="13" t="s">
        <v>8</v>
      </c>
      <c r="E9" s="13" t="s">
        <v>8</v>
      </c>
      <c r="F9" s="22" t="s">
        <v>94</v>
      </c>
      <c r="G9" s="85" t="s">
        <v>373</v>
      </c>
      <c r="H9" s="85" t="s">
        <v>373</v>
      </c>
      <c r="I9" s="11" t="s">
        <v>374</v>
      </c>
      <c r="J9" s="11" t="s">
        <v>375</v>
      </c>
      <c r="K9" s="11" t="s">
        <v>376</v>
      </c>
      <c r="L9" s="11" t="s">
        <v>376</v>
      </c>
      <c r="M9" s="11" t="s">
        <v>376</v>
      </c>
      <c r="N9" s="85" t="s">
        <v>377</v>
      </c>
      <c r="O9" s="11" t="s">
        <v>378</v>
      </c>
      <c r="P9" s="11" t="s">
        <v>378</v>
      </c>
      <c r="Q9" s="11" t="s">
        <v>8</v>
      </c>
      <c r="R9" s="11" t="s">
        <v>8</v>
      </c>
      <c r="S9" s="11" t="s">
        <v>8</v>
      </c>
    </row>
    <row r="10" spans="1:19" x14ac:dyDescent="0.25">
      <c r="A10" s="100" t="s">
        <v>334</v>
      </c>
      <c r="B10" s="100"/>
      <c r="C10" s="13" t="s">
        <v>356</v>
      </c>
      <c r="D10" s="13" t="s">
        <v>357</v>
      </c>
      <c r="E10" s="86" t="s">
        <v>358</v>
      </c>
      <c r="F10" s="22" t="s">
        <v>359</v>
      </c>
      <c r="G10" s="11" t="s">
        <v>356</v>
      </c>
      <c r="H10" s="11" t="s">
        <v>356</v>
      </c>
      <c r="I10" s="11"/>
      <c r="J10" s="11" t="s">
        <v>200</v>
      </c>
      <c r="K10" s="11"/>
      <c r="L10" s="11"/>
      <c r="M10" s="11"/>
      <c r="N10" s="11" t="s">
        <v>360</v>
      </c>
      <c r="O10" s="11" t="s">
        <v>361</v>
      </c>
      <c r="P10" s="11" t="s">
        <v>362</v>
      </c>
      <c r="Q10" s="85" t="s">
        <v>363</v>
      </c>
      <c r="R10" s="85" t="s">
        <v>364</v>
      </c>
      <c r="S10" s="11" t="s">
        <v>365</v>
      </c>
    </row>
    <row r="11" spans="1:19" x14ac:dyDescent="0.25">
      <c r="A11" s="102" t="s">
        <v>335</v>
      </c>
      <c r="B11" s="103"/>
      <c r="C11" s="11" t="s">
        <v>163</v>
      </c>
      <c r="D11" s="11" t="s">
        <v>163</v>
      </c>
      <c r="E11" s="11" t="s">
        <v>163</v>
      </c>
      <c r="F11" s="11" t="s">
        <v>163</v>
      </c>
      <c r="G11" s="11" t="s">
        <v>163</v>
      </c>
      <c r="H11" s="11" t="s">
        <v>163</v>
      </c>
      <c r="I11" s="11" t="s">
        <v>163</v>
      </c>
      <c r="J11" s="11" t="s">
        <v>163</v>
      </c>
      <c r="K11" s="11" t="s">
        <v>163</v>
      </c>
      <c r="L11" s="11" t="s">
        <v>163</v>
      </c>
      <c r="M11" s="11" t="s">
        <v>163</v>
      </c>
      <c r="N11" s="11" t="s">
        <v>163</v>
      </c>
      <c r="O11" s="11" t="s">
        <v>163</v>
      </c>
      <c r="P11" s="11" t="s">
        <v>163</v>
      </c>
      <c r="Q11" s="11" t="s">
        <v>163</v>
      </c>
      <c r="R11" s="11" t="s">
        <v>163</v>
      </c>
      <c r="S11" s="11" t="s">
        <v>163</v>
      </c>
    </row>
    <row r="12" spans="1:19" ht="69" customHeight="1" x14ac:dyDescent="0.25">
      <c r="A12" s="10" t="s">
        <v>341</v>
      </c>
      <c r="B12" s="10" t="s">
        <v>342</v>
      </c>
      <c r="C12" s="12"/>
      <c r="D12" s="12"/>
      <c r="E12" s="12"/>
      <c r="F12" s="21"/>
      <c r="G12" s="12"/>
      <c r="H12" s="12"/>
      <c r="I12" s="12"/>
      <c r="J12" s="12"/>
      <c r="K12" s="12"/>
      <c r="L12" s="12"/>
      <c r="M12" s="12"/>
      <c r="N12" s="10"/>
      <c r="O12" s="10"/>
      <c r="P12" s="10"/>
      <c r="Q12" s="10"/>
      <c r="R12" s="10"/>
      <c r="S12" s="10"/>
    </row>
    <row r="13" spans="1:19" x14ac:dyDescent="0.25">
      <c r="A13" s="100" t="s">
        <v>343</v>
      </c>
      <c r="B13" s="100"/>
      <c r="C13" s="11" t="s">
        <v>121</v>
      </c>
      <c r="D13" s="11" t="s">
        <v>120</v>
      </c>
      <c r="E13" s="11" t="s">
        <v>120</v>
      </c>
      <c r="F13" s="11" t="s">
        <v>66</v>
      </c>
      <c r="G13" s="11" t="s">
        <v>67</v>
      </c>
      <c r="H13" s="11" t="s">
        <v>67</v>
      </c>
      <c r="I13" s="11" t="s">
        <v>68</v>
      </c>
      <c r="J13" s="11" t="s">
        <v>68</v>
      </c>
      <c r="K13" s="11" t="s">
        <v>69</v>
      </c>
      <c r="L13" s="11" t="s">
        <v>182</v>
      </c>
      <c r="M13" s="11"/>
      <c r="N13" s="11" t="s">
        <v>66</v>
      </c>
      <c r="O13" s="11" t="s">
        <v>66</v>
      </c>
      <c r="P13" s="11" t="s">
        <v>87</v>
      </c>
      <c r="Q13" s="11" t="s">
        <v>87</v>
      </c>
      <c r="R13" s="11" t="s">
        <v>87</v>
      </c>
      <c r="S13" s="11" t="s">
        <v>87</v>
      </c>
    </row>
    <row r="14" spans="1:19" ht="35.1" customHeight="1" x14ac:dyDescent="0.25">
      <c r="A14" s="27" t="s">
        <v>33</v>
      </c>
      <c r="B14" s="29" t="str">
        <f>'Modules de luminaires'!B15</f>
        <v>Salle Désignation 1</v>
      </c>
      <c r="C14" s="45"/>
      <c r="D14" s="45"/>
      <c r="E14" s="45"/>
      <c r="F14" s="45"/>
      <c r="G14" s="45"/>
      <c r="H14" s="45"/>
      <c r="I14" s="45"/>
      <c r="J14" s="45"/>
      <c r="K14" s="45"/>
      <c r="L14" s="45"/>
      <c r="M14" s="45"/>
      <c r="N14" s="45"/>
      <c r="O14" s="45"/>
      <c r="P14" s="45"/>
      <c r="Q14" s="45"/>
      <c r="R14" s="45"/>
      <c r="S14" s="45"/>
    </row>
    <row r="15" spans="1:19" ht="35.1" customHeight="1" x14ac:dyDescent="0.25">
      <c r="A15" s="27" t="s">
        <v>34</v>
      </c>
      <c r="B15" s="29" t="str">
        <f>'Modules de luminaires'!B16</f>
        <v>Salle Désignation 2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</row>
    <row r="16" spans="1:19" ht="35.1" customHeight="1" x14ac:dyDescent="0.25">
      <c r="A16" s="27" t="s">
        <v>35</v>
      </c>
      <c r="B16" s="29" t="str">
        <f>'Modules de luminaires'!B17</f>
        <v>Salle Désignation 3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</row>
    <row r="17" spans="1:19" ht="35.1" customHeight="1" x14ac:dyDescent="0.25">
      <c r="A17" s="27" t="s">
        <v>36</v>
      </c>
      <c r="B17" s="29" t="str">
        <f>'Modules de luminaires'!B18</f>
        <v>Salle Désignation 4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</row>
    <row r="18" spans="1:19" ht="35.1" customHeight="1" x14ac:dyDescent="0.25">
      <c r="A18" s="27" t="s">
        <v>37</v>
      </c>
      <c r="B18" s="29" t="str">
        <f>'Modules de luminaires'!B19</f>
        <v>Salle Désignation 5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</row>
    <row r="19" spans="1:19" ht="35.1" customHeight="1" x14ac:dyDescent="0.25">
      <c r="A19" s="27" t="s">
        <v>38</v>
      </c>
      <c r="B19" s="29" t="str">
        <f>'Modules de luminaires'!B20</f>
        <v>Salle Désignation 6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</row>
    <row r="20" spans="1:19" ht="35.1" customHeight="1" x14ac:dyDescent="0.25">
      <c r="A20" s="27" t="s">
        <v>39</v>
      </c>
      <c r="B20" s="29" t="str">
        <f>'Modules de luminaires'!B21</f>
        <v>Salle Désignation 7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</row>
    <row r="21" spans="1:19" ht="35.1" customHeight="1" x14ac:dyDescent="0.25">
      <c r="A21" s="27" t="s">
        <v>40</v>
      </c>
      <c r="B21" s="29" t="str">
        <f>'Modules de luminaires'!B22</f>
        <v>Salle Désignation 8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</row>
    <row r="22" spans="1:19" ht="35.1" customHeight="1" x14ac:dyDescent="0.25">
      <c r="A22" s="27" t="s">
        <v>41</v>
      </c>
      <c r="B22" s="29" t="str">
        <f>'Modules de luminaires'!B23</f>
        <v>Salle Désignation 9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</row>
    <row r="23" spans="1:19" ht="35.1" customHeight="1" x14ac:dyDescent="0.25">
      <c r="A23" s="27" t="s">
        <v>42</v>
      </c>
      <c r="B23" s="29" t="str">
        <f>'Modules de luminaires'!B24</f>
        <v>Salle Désignation 10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</row>
    <row r="24" spans="1:19" ht="35.1" customHeight="1" x14ac:dyDescent="0.25">
      <c r="A24" s="27" t="s">
        <v>43</v>
      </c>
      <c r="B24" s="29" t="str">
        <f>'Modules de luminaires'!B25</f>
        <v>Salle Désignation 11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</row>
    <row r="25" spans="1:19" ht="35.1" customHeight="1" x14ac:dyDescent="0.25">
      <c r="A25" s="27" t="s">
        <v>44</v>
      </c>
      <c r="B25" s="29" t="str">
        <f>'Modules de luminaires'!B26</f>
        <v>Salle Désignation 12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</row>
    <row r="26" spans="1:19" s="24" customFormat="1" ht="56.85" customHeight="1" x14ac:dyDescent="0.25">
      <c r="A26" s="25" t="s">
        <v>0</v>
      </c>
      <c r="B26" s="25"/>
      <c r="C26" s="25">
        <f t="shared" ref="C26:S26" si="0">SUM(C14:C25)</f>
        <v>0</v>
      </c>
      <c r="D26" s="25">
        <f t="shared" si="0"/>
        <v>0</v>
      </c>
      <c r="E26" s="25">
        <f t="shared" si="0"/>
        <v>0</v>
      </c>
      <c r="F26" s="25">
        <f t="shared" si="0"/>
        <v>0</v>
      </c>
      <c r="G26" s="25">
        <f t="shared" si="0"/>
        <v>0</v>
      </c>
      <c r="H26" s="25">
        <f t="shared" si="0"/>
        <v>0</v>
      </c>
      <c r="I26" s="25">
        <f t="shared" si="0"/>
        <v>0</v>
      </c>
      <c r="J26" s="25">
        <f t="shared" si="0"/>
        <v>0</v>
      </c>
      <c r="K26" s="25">
        <f t="shared" si="0"/>
        <v>0</v>
      </c>
      <c r="L26" s="25">
        <f t="shared" si="0"/>
        <v>0</v>
      </c>
      <c r="M26" s="25">
        <f t="shared" si="0"/>
        <v>0</v>
      </c>
      <c r="N26" s="25">
        <f t="shared" si="0"/>
        <v>0</v>
      </c>
      <c r="O26" s="25">
        <f t="shared" si="0"/>
        <v>0</v>
      </c>
      <c r="P26" s="25">
        <f t="shared" si="0"/>
        <v>0</v>
      </c>
      <c r="Q26" s="25">
        <f t="shared" si="0"/>
        <v>0</v>
      </c>
      <c r="R26" s="25">
        <f t="shared" si="0"/>
        <v>0</v>
      </c>
      <c r="S26" s="25">
        <f t="shared" si="0"/>
        <v>0</v>
      </c>
    </row>
  </sheetData>
  <sheetProtection sheet="1" selectLockedCells="1"/>
  <mergeCells count="8">
    <mergeCell ref="I1:S1"/>
    <mergeCell ref="I5:S5"/>
    <mergeCell ref="A13:B13"/>
    <mergeCell ref="A8:B8"/>
    <mergeCell ref="A9:B9"/>
    <mergeCell ref="A10:B10"/>
    <mergeCell ref="C6:S7"/>
    <mergeCell ref="A11:B11"/>
  </mergeCells>
  <pageMargins left="0.70866141732283472" right="0.70866141732283472" top="0.78740157480314965" bottom="0.78740157480314965" header="0.31496062992125984" footer="0.31496062992125984"/>
  <pageSetup paperSize="9" scale="34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L27"/>
  <sheetViews>
    <sheetView zoomScale="55" zoomScaleNormal="5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5" width="20.28515625" bestFit="1" customWidth="1"/>
    <col min="6" max="6" width="23.5703125" customWidth="1"/>
    <col min="7" max="7" width="24.5703125" customWidth="1"/>
    <col min="8" max="9" width="22.85546875" customWidth="1"/>
    <col min="10" max="15" width="18.7109375" customWidth="1"/>
    <col min="16" max="17" width="20.5703125" bestFit="1" customWidth="1"/>
    <col min="18" max="20" width="19.28515625" bestFit="1" customWidth="1"/>
    <col min="21" max="23" width="18.7109375" customWidth="1"/>
    <col min="38" max="38" width="0.28515625" hidden="1" customWidth="1"/>
  </cols>
  <sheetData>
    <row r="1" spans="1:23" x14ac:dyDescent="0.25">
      <c r="H1" s="99"/>
      <c r="I1" s="99"/>
      <c r="J1" s="99"/>
      <c r="K1" s="99"/>
      <c r="L1" s="99"/>
      <c r="M1" s="99"/>
      <c r="N1" s="99"/>
      <c r="O1" s="99"/>
      <c r="P1" s="99"/>
      <c r="Q1" s="99"/>
      <c r="R1" s="99"/>
      <c r="S1" s="99"/>
      <c r="T1" s="99"/>
      <c r="U1" s="6"/>
      <c r="V1" s="6"/>
    </row>
    <row r="2" spans="1:23" x14ac:dyDescent="0.25">
      <c r="D2" t="str">
        <f>Compilation!$B$4</f>
        <v>……</v>
      </c>
    </row>
    <row r="3" spans="1:23" x14ac:dyDescent="0.25">
      <c r="D3" t="str">
        <f>Compilation!$B$7</f>
        <v>……</v>
      </c>
    </row>
    <row r="4" spans="1:23" x14ac:dyDescent="0.25">
      <c r="D4" s="37">
        <f ca="1">Compilation!$B$9</f>
        <v>45526</v>
      </c>
      <c r="J4" s="37"/>
      <c r="K4" s="37"/>
      <c r="M4" s="37"/>
      <c r="N4" s="37"/>
      <c r="O4" s="37"/>
      <c r="P4" s="37"/>
      <c r="Q4" s="37"/>
      <c r="R4" s="37"/>
      <c r="S4" s="37"/>
      <c r="T4" s="37"/>
      <c r="U4" s="37"/>
      <c r="V4" s="37"/>
      <c r="W4" s="37"/>
    </row>
    <row r="5" spans="1:23" x14ac:dyDescent="0.25">
      <c r="H5" s="99"/>
      <c r="I5" s="99"/>
      <c r="J5" s="99"/>
      <c r="K5" s="99"/>
      <c r="L5" s="99"/>
      <c r="M5" s="99"/>
      <c r="N5" s="99"/>
      <c r="O5" s="99"/>
      <c r="P5" s="99"/>
      <c r="Q5" s="99"/>
      <c r="R5" s="99"/>
      <c r="S5" s="99"/>
      <c r="T5" s="99"/>
      <c r="U5" s="6"/>
      <c r="V5" s="6"/>
    </row>
    <row r="7" spans="1:23" ht="26.25" customHeight="1" x14ac:dyDescent="0.25">
      <c r="A7" s="30"/>
      <c r="B7" s="31"/>
      <c r="C7" s="106" t="s">
        <v>329</v>
      </c>
      <c r="D7" s="107"/>
      <c r="E7" s="107"/>
      <c r="F7" s="107"/>
      <c r="G7" s="107"/>
      <c r="H7" s="107"/>
      <c r="I7" s="107"/>
      <c r="J7" s="107"/>
      <c r="K7" s="107"/>
      <c r="L7" s="107"/>
      <c r="M7" s="107"/>
      <c r="N7" s="107"/>
      <c r="O7" s="107"/>
      <c r="P7" s="107"/>
      <c r="Q7" s="107"/>
      <c r="R7" s="107"/>
      <c r="S7" s="107"/>
      <c r="T7" s="107"/>
      <c r="U7" s="107"/>
      <c r="V7" s="107"/>
      <c r="W7" s="108"/>
    </row>
    <row r="8" spans="1:23" ht="26.25" customHeight="1" x14ac:dyDescent="0.25">
      <c r="A8" s="32"/>
      <c r="B8" s="33"/>
      <c r="C8" s="109"/>
      <c r="D8" s="110"/>
      <c r="E8" s="110"/>
      <c r="F8" s="110"/>
      <c r="G8" s="110"/>
      <c r="H8" s="110"/>
      <c r="I8" s="110"/>
      <c r="J8" s="110"/>
      <c r="K8" s="110"/>
      <c r="L8" s="110"/>
      <c r="M8" s="110"/>
      <c r="N8" s="110"/>
      <c r="O8" s="110"/>
      <c r="P8" s="110"/>
      <c r="Q8" s="110"/>
      <c r="R8" s="110"/>
      <c r="S8" s="110"/>
      <c r="T8" s="110"/>
      <c r="U8" s="110"/>
      <c r="V8" s="110"/>
      <c r="W8" s="111"/>
    </row>
    <row r="9" spans="1:23" x14ac:dyDescent="0.25">
      <c r="A9" s="100" t="s">
        <v>327</v>
      </c>
      <c r="B9" s="100"/>
      <c r="C9" s="11" t="s">
        <v>13</v>
      </c>
      <c r="D9" s="11" t="s">
        <v>14</v>
      </c>
      <c r="E9" s="11" t="s">
        <v>15</v>
      </c>
      <c r="F9" s="11" t="s">
        <v>16</v>
      </c>
      <c r="G9" s="11" t="s">
        <v>18</v>
      </c>
      <c r="H9" s="11" t="s">
        <v>17</v>
      </c>
      <c r="I9" s="11" t="s">
        <v>79</v>
      </c>
      <c r="J9" s="11" t="s">
        <v>80</v>
      </c>
      <c r="K9" s="11" t="s">
        <v>82</v>
      </c>
      <c r="L9" s="11" t="s">
        <v>103</v>
      </c>
      <c r="M9" s="2" t="s">
        <v>104</v>
      </c>
      <c r="N9" s="11" t="s">
        <v>105</v>
      </c>
      <c r="O9" s="2" t="s">
        <v>108</v>
      </c>
      <c r="P9" s="11" t="s">
        <v>106</v>
      </c>
      <c r="Q9" s="11" t="s">
        <v>107</v>
      </c>
      <c r="R9" s="11" t="s">
        <v>99</v>
      </c>
      <c r="S9" s="11" t="s">
        <v>100</v>
      </c>
      <c r="T9" s="11" t="s">
        <v>101</v>
      </c>
      <c r="U9" s="11" t="s">
        <v>189</v>
      </c>
      <c r="V9" s="11" t="s">
        <v>192</v>
      </c>
      <c r="W9" s="11" t="s">
        <v>194</v>
      </c>
    </row>
    <row r="10" spans="1:23" x14ac:dyDescent="0.25">
      <c r="A10" s="100" t="s">
        <v>333</v>
      </c>
      <c r="B10" s="100"/>
      <c r="C10" s="11" t="s">
        <v>379</v>
      </c>
      <c r="D10" s="11" t="s">
        <v>379</v>
      </c>
      <c r="E10" s="11" t="s">
        <v>379</v>
      </c>
      <c r="F10" s="87" t="s">
        <v>380</v>
      </c>
      <c r="G10" s="87" t="s">
        <v>380</v>
      </c>
      <c r="H10" s="87" t="s">
        <v>380</v>
      </c>
      <c r="I10" s="87" t="s">
        <v>380</v>
      </c>
      <c r="J10" s="87" t="s">
        <v>380</v>
      </c>
      <c r="K10" s="87" t="s">
        <v>380</v>
      </c>
      <c r="L10" s="11" t="s">
        <v>110</v>
      </c>
      <c r="M10" s="11" t="s">
        <v>110</v>
      </c>
      <c r="N10" s="11" t="s">
        <v>110</v>
      </c>
      <c r="O10" s="11" t="s">
        <v>111</v>
      </c>
      <c r="P10" s="87" t="s">
        <v>380</v>
      </c>
      <c r="Q10" s="87" t="s">
        <v>380</v>
      </c>
      <c r="R10" s="11" t="s">
        <v>381</v>
      </c>
      <c r="S10" s="11" t="s">
        <v>381</v>
      </c>
      <c r="T10" s="11" t="s">
        <v>381</v>
      </c>
      <c r="U10" s="11" t="s">
        <v>190</v>
      </c>
      <c r="V10" s="11" t="s">
        <v>193</v>
      </c>
      <c r="W10" s="11" t="s">
        <v>193</v>
      </c>
    </row>
    <row r="11" spans="1:23" x14ac:dyDescent="0.25">
      <c r="A11" s="100" t="s">
        <v>334</v>
      </c>
      <c r="B11" s="100"/>
      <c r="C11" s="11" t="s">
        <v>382</v>
      </c>
      <c r="D11" s="11" t="s">
        <v>383</v>
      </c>
      <c r="E11" s="11" t="s">
        <v>384</v>
      </c>
      <c r="F11" s="11" t="s">
        <v>382</v>
      </c>
      <c r="G11" s="11" t="s">
        <v>383</v>
      </c>
      <c r="H11" s="11" t="s">
        <v>384</v>
      </c>
      <c r="I11" s="11" t="s">
        <v>385</v>
      </c>
      <c r="J11" s="11" t="s">
        <v>384</v>
      </c>
      <c r="K11" s="11" t="s">
        <v>81</v>
      </c>
      <c r="L11" s="11" t="s">
        <v>385</v>
      </c>
      <c r="M11" s="11" t="s">
        <v>384</v>
      </c>
      <c r="N11" s="11" t="s">
        <v>81</v>
      </c>
      <c r="O11" s="11" t="s">
        <v>386</v>
      </c>
      <c r="P11" s="11" t="s">
        <v>387</v>
      </c>
      <c r="Q11" s="11" t="s">
        <v>388</v>
      </c>
      <c r="R11" s="11" t="s">
        <v>389</v>
      </c>
      <c r="S11" s="11" t="s">
        <v>390</v>
      </c>
      <c r="T11" s="11" t="s">
        <v>386</v>
      </c>
      <c r="U11" s="11" t="s">
        <v>391</v>
      </c>
      <c r="V11" s="11" t="s">
        <v>392</v>
      </c>
      <c r="W11" s="11" t="s">
        <v>393</v>
      </c>
    </row>
    <row r="12" spans="1:23" x14ac:dyDescent="0.25">
      <c r="A12" s="102" t="s">
        <v>335</v>
      </c>
      <c r="B12" s="103"/>
      <c r="C12" s="11" t="s">
        <v>163</v>
      </c>
      <c r="D12" s="11" t="s">
        <v>163</v>
      </c>
      <c r="E12" s="11" t="s">
        <v>163</v>
      </c>
      <c r="F12" s="11" t="s">
        <v>394</v>
      </c>
      <c r="G12" s="11" t="s">
        <v>394</v>
      </c>
      <c r="H12" s="11" t="s">
        <v>394</v>
      </c>
      <c r="I12" s="11" t="s">
        <v>394</v>
      </c>
      <c r="J12" s="11" t="s">
        <v>394</v>
      </c>
      <c r="K12" s="11" t="s">
        <v>394</v>
      </c>
      <c r="L12" s="11" t="s">
        <v>394</v>
      </c>
      <c r="M12" s="11" t="s">
        <v>394</v>
      </c>
      <c r="N12" s="11" t="s">
        <v>394</v>
      </c>
      <c r="O12" s="11"/>
      <c r="P12" s="11" t="s">
        <v>394</v>
      </c>
      <c r="Q12" s="11" t="s">
        <v>394</v>
      </c>
      <c r="R12" s="11" t="s">
        <v>163</v>
      </c>
      <c r="S12" s="11" t="s">
        <v>163</v>
      </c>
      <c r="T12" s="11" t="s">
        <v>163</v>
      </c>
      <c r="U12" s="11" t="s">
        <v>163</v>
      </c>
      <c r="V12" s="11" t="s">
        <v>163</v>
      </c>
      <c r="W12" s="11" t="s">
        <v>163</v>
      </c>
    </row>
    <row r="13" spans="1:23" ht="69" customHeight="1" x14ac:dyDescent="0.25">
      <c r="A13" s="10" t="s">
        <v>341</v>
      </c>
      <c r="B13" s="10" t="s">
        <v>342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</row>
    <row r="14" spans="1:23" x14ac:dyDescent="0.25">
      <c r="A14" s="100" t="s">
        <v>343</v>
      </c>
      <c r="B14" s="100"/>
      <c r="C14" s="11" t="s">
        <v>70</v>
      </c>
      <c r="D14" s="11" t="s">
        <v>70</v>
      </c>
      <c r="E14" s="11" t="s">
        <v>70</v>
      </c>
      <c r="F14" s="11" t="s">
        <v>70</v>
      </c>
      <c r="G14" s="11" t="s">
        <v>70</v>
      </c>
      <c r="H14" s="11" t="s">
        <v>70</v>
      </c>
      <c r="I14" s="11" t="s">
        <v>126</v>
      </c>
      <c r="J14" s="11" t="s">
        <v>126</v>
      </c>
      <c r="K14" s="11" t="s">
        <v>126</v>
      </c>
      <c r="L14" s="11" t="s">
        <v>126</v>
      </c>
      <c r="M14" s="11" t="s">
        <v>126</v>
      </c>
      <c r="N14" s="11" t="s">
        <v>127</v>
      </c>
      <c r="O14" s="11" t="s">
        <v>109</v>
      </c>
      <c r="P14" s="11" t="s">
        <v>128</v>
      </c>
      <c r="Q14" s="11" t="s">
        <v>128</v>
      </c>
      <c r="R14" s="11" t="s">
        <v>102</v>
      </c>
      <c r="S14" s="11" t="s">
        <v>102</v>
      </c>
      <c r="T14" s="11" t="s">
        <v>102</v>
      </c>
      <c r="U14" s="11" t="s">
        <v>191</v>
      </c>
      <c r="V14" s="11" t="s">
        <v>191</v>
      </c>
      <c r="W14" s="11" t="s">
        <v>191</v>
      </c>
    </row>
    <row r="15" spans="1:23" ht="35.1" customHeight="1" x14ac:dyDescent="0.25">
      <c r="A15" s="27" t="s">
        <v>33</v>
      </c>
      <c r="B15" s="29" t="str">
        <f>'Modules de luminaires'!B15</f>
        <v>Salle Désignation 1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  <c r="S15" s="45"/>
      <c r="T15" s="45"/>
      <c r="U15" s="45"/>
      <c r="V15" s="45"/>
      <c r="W15" s="45"/>
    </row>
    <row r="16" spans="1:23" ht="35.1" customHeight="1" x14ac:dyDescent="0.25">
      <c r="A16" s="27" t="s">
        <v>34</v>
      </c>
      <c r="B16" s="29" t="str">
        <f>'Modules de luminaires'!B16</f>
        <v>Salle Désignation 2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  <c r="S16" s="45"/>
      <c r="T16" s="45"/>
      <c r="U16" s="45"/>
      <c r="V16" s="45"/>
      <c r="W16" s="45"/>
    </row>
    <row r="17" spans="1:23" ht="35.1" customHeight="1" x14ac:dyDescent="0.25">
      <c r="A17" s="27" t="s">
        <v>35</v>
      </c>
      <c r="B17" s="29" t="str">
        <f>'Modules de luminaires'!B17</f>
        <v>Salle Désignation 3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  <c r="S17" s="45"/>
      <c r="T17" s="45"/>
      <c r="U17" s="45"/>
      <c r="V17" s="45"/>
      <c r="W17" s="45"/>
    </row>
    <row r="18" spans="1:23" ht="35.1" customHeight="1" x14ac:dyDescent="0.25">
      <c r="A18" s="27" t="s">
        <v>36</v>
      </c>
      <c r="B18" s="29" t="str">
        <f>'Modules de luminaires'!B18</f>
        <v>Salle Désignation 4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  <c r="S18" s="45"/>
      <c r="T18" s="45"/>
      <c r="U18" s="45"/>
      <c r="V18" s="45"/>
      <c r="W18" s="45"/>
    </row>
    <row r="19" spans="1:23" ht="35.1" customHeight="1" x14ac:dyDescent="0.25">
      <c r="A19" s="27" t="s">
        <v>37</v>
      </c>
      <c r="B19" s="29" t="str">
        <f>'Modules de luminaires'!B19</f>
        <v>Salle Désignation 5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  <c r="S19" s="45"/>
      <c r="T19" s="45"/>
      <c r="U19" s="45"/>
      <c r="V19" s="45"/>
      <c r="W19" s="45"/>
    </row>
    <row r="20" spans="1:23" ht="35.1" customHeight="1" x14ac:dyDescent="0.25">
      <c r="A20" s="27" t="s">
        <v>38</v>
      </c>
      <c r="B20" s="29" t="str">
        <f>'Modules de luminaires'!B20</f>
        <v>Salle Désignation 6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  <c r="S20" s="45"/>
      <c r="T20" s="45"/>
      <c r="U20" s="45"/>
      <c r="V20" s="45"/>
      <c r="W20" s="45"/>
    </row>
    <row r="21" spans="1:23" ht="35.1" customHeight="1" x14ac:dyDescent="0.25">
      <c r="A21" s="27" t="s">
        <v>39</v>
      </c>
      <c r="B21" s="29" t="str">
        <f>'Modules de luminaires'!B21</f>
        <v>Salle Désignation 7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  <c r="S21" s="45"/>
      <c r="T21" s="45"/>
      <c r="U21" s="45"/>
      <c r="V21" s="45"/>
      <c r="W21" s="45"/>
    </row>
    <row r="22" spans="1:23" ht="35.1" customHeight="1" x14ac:dyDescent="0.25">
      <c r="A22" s="27" t="s">
        <v>40</v>
      </c>
      <c r="B22" s="29" t="str">
        <f>'Modules de luminaires'!B22</f>
        <v>Salle Désignation 8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  <c r="S22" s="45"/>
      <c r="T22" s="45"/>
      <c r="U22" s="45"/>
      <c r="V22" s="45"/>
      <c r="W22" s="45"/>
    </row>
    <row r="23" spans="1:23" ht="35.1" customHeight="1" x14ac:dyDescent="0.25">
      <c r="A23" s="27" t="s">
        <v>41</v>
      </c>
      <c r="B23" s="29" t="str">
        <f>'Modules de luminaires'!B23</f>
        <v>Salle Désignation 9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  <c r="S23" s="45"/>
      <c r="T23" s="45"/>
      <c r="U23" s="45"/>
      <c r="V23" s="45"/>
      <c r="W23" s="45"/>
    </row>
    <row r="24" spans="1:23" ht="35.1" customHeight="1" x14ac:dyDescent="0.25">
      <c r="A24" s="27" t="s">
        <v>42</v>
      </c>
      <c r="B24" s="29" t="str">
        <f>'Modules de luminaires'!B24</f>
        <v>Salle Désignation 10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  <c r="S24" s="45"/>
      <c r="T24" s="45"/>
      <c r="U24" s="45"/>
      <c r="V24" s="45"/>
      <c r="W24" s="45"/>
    </row>
    <row r="25" spans="1:23" ht="35.1" customHeight="1" x14ac:dyDescent="0.25">
      <c r="A25" s="27" t="s">
        <v>43</v>
      </c>
      <c r="B25" s="29" t="str">
        <f>'Modules de luminaires'!B25</f>
        <v>Salle Désignation 11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  <c r="S25" s="45"/>
      <c r="T25" s="45"/>
      <c r="U25" s="45"/>
      <c r="V25" s="45"/>
      <c r="W25" s="45"/>
    </row>
    <row r="26" spans="1:23" ht="35.1" customHeight="1" x14ac:dyDescent="0.25">
      <c r="A26" s="27" t="s">
        <v>44</v>
      </c>
      <c r="B26" s="29" t="str">
        <f>'Modules de luminaires'!B26</f>
        <v>Salle Désignation 12</v>
      </c>
      <c r="C26" s="45"/>
      <c r="D26" s="45"/>
      <c r="E26" s="45"/>
      <c r="F26" s="45"/>
      <c r="G26" s="45"/>
      <c r="H26" s="45"/>
      <c r="I26" s="45"/>
      <c r="J26" s="45"/>
      <c r="K26" s="45"/>
      <c r="L26" s="45"/>
      <c r="M26" s="45"/>
      <c r="N26" s="45"/>
      <c r="O26" s="45"/>
      <c r="P26" s="45"/>
      <c r="Q26" s="45"/>
      <c r="R26" s="45"/>
      <c r="S26" s="45"/>
      <c r="T26" s="45"/>
      <c r="U26" s="45"/>
      <c r="V26" s="45"/>
      <c r="W26" s="45"/>
    </row>
    <row r="27" spans="1:23" s="24" customFormat="1" ht="56.85" customHeight="1" x14ac:dyDescent="0.25">
      <c r="A27" s="25" t="s">
        <v>0</v>
      </c>
      <c r="B27" s="25"/>
      <c r="C27" s="25">
        <f>SUM(C15:C26)</f>
        <v>0</v>
      </c>
      <c r="D27" s="25">
        <f t="shared" ref="D27:W27" si="0">SUM(D15:D26)</f>
        <v>0</v>
      </c>
      <c r="E27" s="25">
        <f t="shared" si="0"/>
        <v>0</v>
      </c>
      <c r="F27" s="25">
        <f t="shared" si="0"/>
        <v>0</v>
      </c>
      <c r="G27" s="25">
        <f t="shared" si="0"/>
        <v>0</v>
      </c>
      <c r="H27" s="25">
        <f t="shared" si="0"/>
        <v>0</v>
      </c>
      <c r="I27" s="25">
        <f t="shared" si="0"/>
        <v>0</v>
      </c>
      <c r="J27" s="25">
        <f t="shared" si="0"/>
        <v>0</v>
      </c>
      <c r="K27" s="25">
        <f t="shared" si="0"/>
        <v>0</v>
      </c>
      <c r="L27" s="25">
        <f t="shared" si="0"/>
        <v>0</v>
      </c>
      <c r="M27" s="25">
        <f t="shared" si="0"/>
        <v>0</v>
      </c>
      <c r="N27" s="25">
        <f t="shared" si="0"/>
        <v>0</v>
      </c>
      <c r="O27" s="25">
        <f t="shared" si="0"/>
        <v>0</v>
      </c>
      <c r="P27" s="25">
        <f t="shared" si="0"/>
        <v>0</v>
      </c>
      <c r="Q27" s="25">
        <f t="shared" si="0"/>
        <v>0</v>
      </c>
      <c r="R27" s="25">
        <f t="shared" si="0"/>
        <v>0</v>
      </c>
      <c r="S27" s="25">
        <f t="shared" si="0"/>
        <v>0</v>
      </c>
      <c r="T27" s="25">
        <f t="shared" si="0"/>
        <v>0</v>
      </c>
      <c r="U27" s="25">
        <f t="shared" si="0"/>
        <v>0</v>
      </c>
      <c r="V27" s="25">
        <f t="shared" si="0"/>
        <v>0</v>
      </c>
      <c r="W27" s="25">
        <f t="shared" si="0"/>
        <v>0</v>
      </c>
    </row>
  </sheetData>
  <sheetProtection sheet="1"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W8"/>
  </mergeCells>
  <pageMargins left="0.70866141732283472" right="0.70866141732283472" top="0.78740157480314965" bottom="0.78740157480314965" header="0.31496062992125984" footer="0.31496062992125984"/>
  <pageSetup paperSize="9" scale="28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X26"/>
  <sheetViews>
    <sheetView zoomScale="70" zoomScaleNormal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4" width="21.140625" customWidth="1"/>
    <col min="5" max="7" width="18.7109375" customWidth="1"/>
    <col min="8" max="8" width="19.85546875" bestFit="1" customWidth="1"/>
    <col min="9" max="9" width="20.85546875" bestFit="1" customWidth="1"/>
    <col min="10" max="13" width="18.7109375" customWidth="1"/>
    <col min="14" max="14" width="19.85546875" bestFit="1" customWidth="1"/>
    <col min="15" max="18" width="19.85546875" customWidth="1"/>
    <col min="19" max="23" width="0.28515625" hidden="1" customWidth="1"/>
    <col min="24" max="24" width="0.140625" hidden="1" customWidth="1"/>
  </cols>
  <sheetData>
    <row r="1" spans="1:24" x14ac:dyDescent="0.25">
      <c r="F1" s="99" t="str">
        <f>Compilation!B4</f>
        <v>……</v>
      </c>
      <c r="G1" s="99"/>
      <c r="H1" s="99"/>
      <c r="I1" s="99"/>
      <c r="J1" s="99"/>
      <c r="K1" s="99"/>
      <c r="L1" s="99"/>
      <c r="M1" s="99"/>
      <c r="N1" s="99"/>
      <c r="O1" s="99"/>
      <c r="P1" s="99"/>
      <c r="Q1" s="99"/>
      <c r="R1" s="99"/>
    </row>
    <row r="2" spans="1:24" x14ac:dyDescent="0.25">
      <c r="F2" s="99" t="str">
        <f>Compilation!B7</f>
        <v>……</v>
      </c>
      <c r="G2" s="99"/>
      <c r="H2" s="99"/>
      <c r="I2" s="99"/>
      <c r="J2" s="99"/>
      <c r="K2" s="99"/>
      <c r="L2" s="99"/>
      <c r="M2" s="99"/>
      <c r="N2" s="99"/>
      <c r="O2" s="99"/>
      <c r="P2" s="99"/>
      <c r="Q2" s="99"/>
      <c r="R2" s="99"/>
    </row>
    <row r="3" spans="1:24" x14ac:dyDescent="0.25">
      <c r="F3" s="112">
        <f ca="1">Compilation!B9</f>
        <v>45526</v>
      </c>
      <c r="G3" s="112"/>
      <c r="H3" s="112"/>
      <c r="I3" s="112"/>
      <c r="J3" s="112"/>
      <c r="K3" s="112"/>
      <c r="L3" s="112"/>
      <c r="M3" s="112"/>
      <c r="N3" s="112"/>
      <c r="O3" s="112"/>
      <c r="P3" s="112"/>
      <c r="Q3" s="112"/>
      <c r="R3" s="112"/>
    </row>
    <row r="6" spans="1:24" ht="21" customHeight="1" x14ac:dyDescent="0.25">
      <c r="A6" s="30"/>
      <c r="B6" s="31"/>
      <c r="C6" s="106" t="s">
        <v>330</v>
      </c>
      <c r="D6" s="107"/>
      <c r="E6" s="107"/>
      <c r="F6" s="107"/>
      <c r="G6" s="107"/>
      <c r="H6" s="107"/>
      <c r="I6" s="107"/>
      <c r="J6" s="107"/>
      <c r="K6" s="107"/>
      <c r="L6" s="107"/>
      <c r="M6" s="107"/>
      <c r="N6" s="107"/>
      <c r="O6" s="107"/>
      <c r="P6" s="107"/>
      <c r="Q6" s="107"/>
      <c r="R6" s="107"/>
      <c r="S6" s="107"/>
      <c r="T6" s="107"/>
      <c r="U6" s="107"/>
      <c r="V6" s="107"/>
      <c r="W6" s="107"/>
      <c r="X6" s="108"/>
    </row>
    <row r="7" spans="1:24" ht="18.75" customHeight="1" x14ac:dyDescent="0.25">
      <c r="A7" s="32"/>
      <c r="B7" s="33"/>
      <c r="C7" s="109"/>
      <c r="D7" s="110"/>
      <c r="E7" s="110"/>
      <c r="F7" s="110"/>
      <c r="G7" s="110"/>
      <c r="H7" s="110"/>
      <c r="I7" s="110"/>
      <c r="J7" s="110"/>
      <c r="K7" s="110"/>
      <c r="L7" s="110"/>
      <c r="M7" s="110"/>
      <c r="N7" s="110"/>
      <c r="O7" s="110"/>
      <c r="P7" s="110"/>
      <c r="Q7" s="110"/>
      <c r="R7" s="110"/>
      <c r="S7" s="110"/>
      <c r="T7" s="110"/>
      <c r="U7" s="110"/>
      <c r="V7" s="110"/>
      <c r="W7" s="110"/>
      <c r="X7" s="111"/>
    </row>
    <row r="8" spans="1:24" x14ac:dyDescent="0.25">
      <c r="A8" s="100" t="s">
        <v>327</v>
      </c>
      <c r="B8" s="100"/>
      <c r="C8" s="38" t="s">
        <v>45</v>
      </c>
      <c r="D8" s="38" t="s">
        <v>116</v>
      </c>
      <c r="E8" s="38" t="s">
        <v>195</v>
      </c>
      <c r="F8" s="38" t="s">
        <v>89</v>
      </c>
      <c r="G8" s="38" t="s">
        <v>90</v>
      </c>
      <c r="H8" s="38" t="s">
        <v>149</v>
      </c>
      <c r="I8" s="38" t="s">
        <v>150</v>
      </c>
      <c r="J8" s="39">
        <v>374740000</v>
      </c>
      <c r="K8" s="38">
        <v>374750000</v>
      </c>
      <c r="L8" s="38" t="s">
        <v>30</v>
      </c>
      <c r="M8" s="38" t="s">
        <v>414</v>
      </c>
      <c r="N8" s="38" t="s">
        <v>31</v>
      </c>
      <c r="O8" s="38" t="s">
        <v>32</v>
      </c>
      <c r="P8" s="38" t="s">
        <v>134</v>
      </c>
      <c r="Q8" s="38" t="s">
        <v>178</v>
      </c>
      <c r="R8" s="38" t="s">
        <v>177</v>
      </c>
    </row>
    <row r="9" spans="1:24" x14ac:dyDescent="0.25">
      <c r="A9" s="100" t="s">
        <v>333</v>
      </c>
      <c r="B9" s="100"/>
      <c r="C9" s="85" t="s">
        <v>396</v>
      </c>
      <c r="D9" s="85" t="s">
        <v>397</v>
      </c>
      <c r="E9" s="11" t="s">
        <v>398</v>
      </c>
      <c r="F9" s="85" t="s">
        <v>399</v>
      </c>
      <c r="G9" s="85" t="s">
        <v>399</v>
      </c>
      <c r="H9" s="11" t="s">
        <v>400</v>
      </c>
      <c r="I9" s="11" t="s">
        <v>400</v>
      </c>
      <c r="J9" s="11" t="s">
        <v>401</v>
      </c>
      <c r="K9" s="11" t="s">
        <v>402</v>
      </c>
      <c r="L9" s="11" t="s">
        <v>288</v>
      </c>
      <c r="M9" s="11" t="s">
        <v>471</v>
      </c>
      <c r="N9" s="11" t="s">
        <v>403</v>
      </c>
      <c r="O9" s="11" t="s">
        <v>404</v>
      </c>
      <c r="P9" s="11" t="s">
        <v>405</v>
      </c>
      <c r="Q9" s="11" t="s">
        <v>406</v>
      </c>
      <c r="R9" s="11" t="s">
        <v>406</v>
      </c>
    </row>
    <row r="10" spans="1:24" x14ac:dyDescent="0.25">
      <c r="A10" s="100" t="s">
        <v>334</v>
      </c>
      <c r="B10" s="100"/>
      <c r="C10" s="11"/>
      <c r="D10" s="11"/>
      <c r="E10" s="11"/>
      <c r="F10" s="85" t="s">
        <v>407</v>
      </c>
      <c r="G10" s="85" t="s">
        <v>408</v>
      </c>
      <c r="H10" s="85" t="s">
        <v>407</v>
      </c>
      <c r="I10" s="11" t="s">
        <v>408</v>
      </c>
      <c r="J10" s="91" t="s">
        <v>470</v>
      </c>
      <c r="K10" s="91" t="s">
        <v>470</v>
      </c>
      <c r="L10" s="11" t="s">
        <v>409</v>
      </c>
      <c r="M10" s="91" t="s">
        <v>470</v>
      </c>
      <c r="N10" s="11" t="s">
        <v>410</v>
      </c>
      <c r="O10" s="11" t="s">
        <v>410</v>
      </c>
      <c r="P10" s="11" t="s">
        <v>131</v>
      </c>
      <c r="Q10" s="11" t="s">
        <v>1</v>
      </c>
      <c r="R10" s="11" t="s">
        <v>1</v>
      </c>
    </row>
    <row r="11" spans="1:24" x14ac:dyDescent="0.25">
      <c r="A11" s="102" t="s">
        <v>335</v>
      </c>
      <c r="B11" s="103"/>
      <c r="C11" s="11" t="s">
        <v>163</v>
      </c>
      <c r="D11" s="11" t="s">
        <v>163</v>
      </c>
      <c r="E11" s="11" t="s">
        <v>163</v>
      </c>
      <c r="F11" s="11" t="s">
        <v>394</v>
      </c>
      <c r="G11" s="11" t="s">
        <v>394</v>
      </c>
      <c r="H11" s="11" t="s">
        <v>394</v>
      </c>
      <c r="I11" s="11" t="s">
        <v>394</v>
      </c>
      <c r="J11" s="11" t="s">
        <v>163</v>
      </c>
      <c r="K11" s="11" t="s">
        <v>163</v>
      </c>
      <c r="L11" s="11" t="s">
        <v>163</v>
      </c>
      <c r="M11" s="11" t="s">
        <v>163</v>
      </c>
      <c r="N11" s="11" t="s">
        <v>163</v>
      </c>
      <c r="O11" s="11" t="s">
        <v>163</v>
      </c>
      <c r="P11" s="38" t="s">
        <v>395</v>
      </c>
      <c r="Q11" s="38" t="s">
        <v>163</v>
      </c>
      <c r="R11" s="38" t="s">
        <v>163</v>
      </c>
    </row>
    <row r="12" spans="1:24" ht="69" customHeight="1" x14ac:dyDescent="0.25">
      <c r="A12" s="10" t="s">
        <v>46</v>
      </c>
      <c r="B12" s="10" t="s">
        <v>47</v>
      </c>
      <c r="C12" s="36"/>
      <c r="D12" s="36"/>
      <c r="E12" s="36"/>
      <c r="F12" s="36"/>
      <c r="G12" s="36"/>
      <c r="H12" s="36"/>
      <c r="I12" s="36"/>
      <c r="J12" s="36"/>
      <c r="K12" s="36"/>
      <c r="L12" s="36"/>
      <c r="N12" s="36"/>
      <c r="O12" s="36"/>
      <c r="P12" s="36"/>
      <c r="Q12" s="36"/>
      <c r="R12" s="36"/>
    </row>
    <row r="13" spans="1:24" x14ac:dyDescent="0.25">
      <c r="A13" s="100" t="s">
        <v>63</v>
      </c>
      <c r="B13" s="100"/>
      <c r="C13" s="11" t="s">
        <v>65</v>
      </c>
      <c r="D13" s="11" t="s">
        <v>120</v>
      </c>
      <c r="E13" s="11" t="s">
        <v>196</v>
      </c>
      <c r="F13" s="11" t="s">
        <v>88</v>
      </c>
      <c r="G13" s="11" t="s">
        <v>88</v>
      </c>
      <c r="H13" s="11" t="s">
        <v>88</v>
      </c>
      <c r="I13" s="11" t="s">
        <v>88</v>
      </c>
      <c r="J13" s="11" t="s">
        <v>95</v>
      </c>
      <c r="K13" s="11" t="s">
        <v>95</v>
      </c>
      <c r="L13" s="11" t="s">
        <v>71</v>
      </c>
      <c r="M13" s="11" t="s">
        <v>469</v>
      </c>
      <c r="N13" s="11" t="s">
        <v>72</v>
      </c>
      <c r="O13" s="11" t="s">
        <v>72</v>
      </c>
      <c r="P13" s="11" t="s">
        <v>132</v>
      </c>
      <c r="Q13" s="11"/>
      <c r="R13" s="11" t="s">
        <v>179</v>
      </c>
    </row>
    <row r="14" spans="1:24" ht="35.1" customHeight="1" x14ac:dyDescent="0.25">
      <c r="A14" s="27" t="s">
        <v>33</v>
      </c>
      <c r="B14" s="29" t="str">
        <f>'Modules de luminaires'!B15</f>
        <v>Salle Désignation 1</v>
      </c>
      <c r="C14" s="45"/>
      <c r="D14" s="45"/>
      <c r="E14" s="45"/>
      <c r="F14" s="45"/>
      <c r="G14" s="45"/>
      <c r="H14" s="45"/>
      <c r="I14" s="45"/>
      <c r="J14" s="45"/>
      <c r="K14" s="45"/>
      <c r="L14" s="45"/>
      <c r="M14" s="45"/>
      <c r="N14" s="45"/>
      <c r="O14" s="45"/>
      <c r="P14" s="45"/>
      <c r="Q14" s="45"/>
      <c r="R14" s="45"/>
    </row>
    <row r="15" spans="1:24" ht="35.1" customHeight="1" x14ac:dyDescent="0.25">
      <c r="A15" s="27" t="s">
        <v>34</v>
      </c>
      <c r="B15" s="29" t="str">
        <f>'Modules de luminaires'!B16</f>
        <v>Salle Désignation 2</v>
      </c>
      <c r="C15" s="45"/>
      <c r="D15" s="45"/>
      <c r="E15" s="45"/>
      <c r="F15" s="45"/>
      <c r="G15" s="45"/>
      <c r="H15" s="45"/>
      <c r="I15" s="45"/>
      <c r="J15" s="45"/>
      <c r="K15" s="45"/>
      <c r="L15" s="45"/>
      <c r="M15" s="45"/>
      <c r="N15" s="45"/>
      <c r="O15" s="45"/>
      <c r="P15" s="45"/>
      <c r="Q15" s="45"/>
      <c r="R15" s="45"/>
    </row>
    <row r="16" spans="1:24" ht="35.1" customHeight="1" x14ac:dyDescent="0.25">
      <c r="A16" s="27" t="s">
        <v>35</v>
      </c>
      <c r="B16" s="29" t="str">
        <f>'Modules de luminaires'!B17</f>
        <v>Salle Désignation 3</v>
      </c>
      <c r="C16" s="45"/>
      <c r="D16" s="45"/>
      <c r="E16" s="45"/>
      <c r="F16" s="45"/>
      <c r="G16" s="45"/>
      <c r="H16" s="45"/>
      <c r="I16" s="45"/>
      <c r="J16" s="45"/>
      <c r="K16" s="45"/>
      <c r="L16" s="45"/>
      <c r="M16" s="45"/>
      <c r="N16" s="45"/>
      <c r="O16" s="45"/>
      <c r="P16" s="45"/>
      <c r="Q16" s="45"/>
      <c r="R16" s="45"/>
    </row>
    <row r="17" spans="1:24" ht="35.1" customHeight="1" x14ac:dyDescent="0.25">
      <c r="A17" s="27" t="s">
        <v>36</v>
      </c>
      <c r="B17" s="29" t="str">
        <f>'Modules de luminaires'!B18</f>
        <v>Salle Désignation 4</v>
      </c>
      <c r="C17" s="45"/>
      <c r="D17" s="45"/>
      <c r="E17" s="45"/>
      <c r="F17" s="45"/>
      <c r="G17" s="45"/>
      <c r="H17" s="45"/>
      <c r="I17" s="45"/>
      <c r="J17" s="45"/>
      <c r="K17" s="45"/>
      <c r="L17" s="45"/>
      <c r="M17" s="45"/>
      <c r="N17" s="45"/>
      <c r="O17" s="45"/>
      <c r="P17" s="45"/>
      <c r="Q17" s="45"/>
      <c r="R17" s="45"/>
    </row>
    <row r="18" spans="1:24" ht="35.1" customHeight="1" x14ac:dyDescent="0.25">
      <c r="A18" s="27" t="s">
        <v>37</v>
      </c>
      <c r="B18" s="29" t="str">
        <f>'Modules de luminaires'!B19</f>
        <v>Salle Désignation 5</v>
      </c>
      <c r="C18" s="45"/>
      <c r="D18" s="45"/>
      <c r="E18" s="45"/>
      <c r="F18" s="45"/>
      <c r="G18" s="45"/>
      <c r="H18" s="45"/>
      <c r="I18" s="45"/>
      <c r="J18" s="45"/>
      <c r="K18" s="45"/>
      <c r="L18" s="45"/>
      <c r="M18" s="45"/>
      <c r="N18" s="45"/>
      <c r="O18" s="45"/>
      <c r="P18" s="45"/>
      <c r="Q18" s="45"/>
      <c r="R18" s="45"/>
    </row>
    <row r="19" spans="1:24" ht="35.1" customHeight="1" x14ac:dyDescent="0.25">
      <c r="A19" s="27" t="s">
        <v>38</v>
      </c>
      <c r="B19" s="29" t="str">
        <f>'Modules de luminaires'!B20</f>
        <v>Salle Désignation 6</v>
      </c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  <c r="O19" s="45"/>
      <c r="P19" s="45"/>
      <c r="Q19" s="45"/>
      <c r="R19" s="45"/>
    </row>
    <row r="20" spans="1:24" ht="35.1" customHeight="1" x14ac:dyDescent="0.25">
      <c r="A20" s="27" t="s">
        <v>39</v>
      </c>
      <c r="B20" s="29" t="str">
        <f>'Modules de luminaires'!B21</f>
        <v>Salle Désignation 7</v>
      </c>
      <c r="C20" s="45"/>
      <c r="D20" s="45"/>
      <c r="E20" s="45"/>
      <c r="F20" s="45"/>
      <c r="G20" s="45"/>
      <c r="H20" s="45"/>
      <c r="I20" s="45"/>
      <c r="J20" s="45"/>
      <c r="K20" s="45"/>
      <c r="L20" s="45"/>
      <c r="M20" s="45"/>
      <c r="N20" s="45"/>
      <c r="O20" s="45"/>
      <c r="P20" s="45"/>
      <c r="Q20" s="45"/>
      <c r="R20" s="45"/>
    </row>
    <row r="21" spans="1:24" ht="35.1" customHeight="1" x14ac:dyDescent="0.25">
      <c r="A21" s="27" t="s">
        <v>40</v>
      </c>
      <c r="B21" s="29" t="str">
        <f>'Modules de luminaires'!B22</f>
        <v>Salle Désignation 8</v>
      </c>
      <c r="C21" s="45"/>
      <c r="D21" s="45"/>
      <c r="E21" s="45"/>
      <c r="F21" s="45"/>
      <c r="G21" s="45"/>
      <c r="H21" s="45"/>
      <c r="I21" s="45"/>
      <c r="J21" s="45"/>
      <c r="K21" s="45"/>
      <c r="L21" s="45"/>
      <c r="M21" s="45"/>
      <c r="N21" s="45"/>
      <c r="O21" s="45"/>
      <c r="P21" s="45"/>
      <c r="Q21" s="45"/>
      <c r="R21" s="45"/>
    </row>
    <row r="22" spans="1:24" ht="35.1" customHeight="1" x14ac:dyDescent="0.25">
      <c r="A22" s="27" t="s">
        <v>41</v>
      </c>
      <c r="B22" s="29" t="str">
        <f>'Modules de luminaires'!B23</f>
        <v>Salle Désignation 9</v>
      </c>
      <c r="C22" s="45"/>
      <c r="D22" s="45"/>
      <c r="E22" s="45"/>
      <c r="F22" s="45"/>
      <c r="G22" s="45"/>
      <c r="H22" s="45"/>
      <c r="I22" s="45"/>
      <c r="J22" s="45"/>
      <c r="K22" s="45"/>
      <c r="L22" s="45"/>
      <c r="M22" s="45"/>
      <c r="N22" s="45"/>
      <c r="O22" s="45"/>
      <c r="P22" s="45"/>
      <c r="Q22" s="45"/>
      <c r="R22" s="45"/>
    </row>
    <row r="23" spans="1:24" ht="35.1" customHeight="1" x14ac:dyDescent="0.25">
      <c r="A23" s="27" t="s">
        <v>42</v>
      </c>
      <c r="B23" s="29" t="str">
        <f>'Modules de luminaires'!B24</f>
        <v>Salle Désignation 10</v>
      </c>
      <c r="C23" s="45"/>
      <c r="D23" s="45"/>
      <c r="E23" s="45"/>
      <c r="F23" s="45"/>
      <c r="G23" s="45"/>
      <c r="H23" s="45"/>
      <c r="I23" s="45"/>
      <c r="J23" s="45"/>
      <c r="K23" s="45"/>
      <c r="L23" s="45"/>
      <c r="M23" s="45"/>
      <c r="N23" s="45"/>
      <c r="O23" s="45"/>
      <c r="P23" s="45"/>
      <c r="Q23" s="45"/>
      <c r="R23" s="45"/>
    </row>
    <row r="24" spans="1:24" ht="35.1" customHeight="1" x14ac:dyDescent="0.25">
      <c r="A24" s="27" t="s">
        <v>43</v>
      </c>
      <c r="B24" s="29" t="str">
        <f>'Modules de luminaires'!B25</f>
        <v>Salle Désignation 11</v>
      </c>
      <c r="C24" s="45"/>
      <c r="D24" s="45"/>
      <c r="E24" s="45"/>
      <c r="F24" s="45"/>
      <c r="G24" s="45"/>
      <c r="H24" s="45"/>
      <c r="I24" s="45"/>
      <c r="J24" s="45"/>
      <c r="K24" s="45"/>
      <c r="L24" s="45"/>
      <c r="M24" s="45"/>
      <c r="N24" s="45"/>
      <c r="O24" s="45"/>
      <c r="P24" s="45"/>
      <c r="Q24" s="45"/>
      <c r="R24" s="45"/>
    </row>
    <row r="25" spans="1:24" ht="35.1" customHeight="1" x14ac:dyDescent="0.25">
      <c r="A25" s="27" t="s">
        <v>44</v>
      </c>
      <c r="B25" s="29" t="str">
        <f>'Modules de luminaires'!B26</f>
        <v>Salle Désignation 12</v>
      </c>
      <c r="C25" s="45"/>
      <c r="D25" s="45"/>
      <c r="E25" s="45"/>
      <c r="F25" s="45"/>
      <c r="G25" s="45"/>
      <c r="H25" s="45"/>
      <c r="I25" s="45"/>
      <c r="J25" s="45"/>
      <c r="K25" s="45"/>
      <c r="L25" s="45"/>
      <c r="M25" s="45"/>
      <c r="N25" s="45"/>
      <c r="O25" s="45"/>
      <c r="P25" s="45"/>
      <c r="Q25" s="45"/>
      <c r="R25" s="45"/>
    </row>
    <row r="26" spans="1:24" s="24" customFormat="1" ht="56.85" customHeight="1" x14ac:dyDescent="0.25">
      <c r="A26" s="25" t="s">
        <v>0</v>
      </c>
      <c r="B26" s="25"/>
      <c r="C26" s="26">
        <f>SUM(C14:C25)</f>
        <v>0</v>
      </c>
      <c r="D26" s="26">
        <f t="shared" ref="D26:O26" si="0">SUM(D14:D25)</f>
        <v>0</v>
      </c>
      <c r="E26" s="26">
        <f t="shared" si="0"/>
        <v>0</v>
      </c>
      <c r="F26" s="26">
        <f t="shared" si="0"/>
        <v>0</v>
      </c>
      <c r="G26" s="26">
        <f t="shared" si="0"/>
        <v>0</v>
      </c>
      <c r="H26" s="26">
        <f t="shared" si="0"/>
        <v>0</v>
      </c>
      <c r="I26" s="26">
        <f t="shared" si="0"/>
        <v>0</v>
      </c>
      <c r="J26" s="26">
        <f t="shared" si="0"/>
        <v>0</v>
      </c>
      <c r="K26" s="26">
        <f t="shared" si="0"/>
        <v>0</v>
      </c>
      <c r="L26" s="26">
        <f t="shared" si="0"/>
        <v>0</v>
      </c>
      <c r="M26" s="26">
        <f t="shared" si="0"/>
        <v>0</v>
      </c>
      <c r="N26" s="26">
        <f t="shared" si="0"/>
        <v>0</v>
      </c>
      <c r="O26" s="26">
        <f t="shared" si="0"/>
        <v>0</v>
      </c>
      <c r="P26" s="26">
        <f>SUM(P14:P25)</f>
        <v>0</v>
      </c>
      <c r="Q26" s="26">
        <f>SUM(Q14:Q25)</f>
        <v>0</v>
      </c>
      <c r="R26" s="26">
        <f>SUM(R14:R25)</f>
        <v>0</v>
      </c>
      <c r="S26" s="23">
        <f t="shared" ref="S26:X26" si="1">SUM(S14:S25)</f>
        <v>0</v>
      </c>
      <c r="T26" s="23">
        <f t="shared" si="1"/>
        <v>0</v>
      </c>
      <c r="U26" s="23">
        <f t="shared" si="1"/>
        <v>0</v>
      </c>
      <c r="V26" s="23">
        <f t="shared" si="1"/>
        <v>0</v>
      </c>
      <c r="W26" s="23">
        <f t="shared" si="1"/>
        <v>0</v>
      </c>
      <c r="X26" s="23">
        <f t="shared" si="1"/>
        <v>0</v>
      </c>
    </row>
  </sheetData>
  <sheetProtection sheet="1" selectLockedCells="1"/>
  <mergeCells count="9">
    <mergeCell ref="F1:R1"/>
    <mergeCell ref="F2:R2"/>
    <mergeCell ref="F3:R3"/>
    <mergeCell ref="A13:B13"/>
    <mergeCell ref="A8:B8"/>
    <mergeCell ref="A9:B9"/>
    <mergeCell ref="A10:B10"/>
    <mergeCell ref="C6:X7"/>
    <mergeCell ref="A11:B11"/>
  </mergeCells>
  <pageMargins left="0.70866141732283472" right="0.70866141732283472" top="0.78740157480314965" bottom="0.78740157480314965" header="0.31496062992125984" footer="0.31496062992125984"/>
  <pageSetup paperSize="9" scale="37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Compilation</vt:lpstr>
      <vt:lpstr>Modules de luminaires</vt:lpstr>
      <vt:lpstr>Eléments</vt:lpstr>
      <vt:lpstr>Détecteurs</vt:lpstr>
      <vt:lpstr>Modules de commutation</vt:lpstr>
      <vt:lpstr>Compilation!Druckbereich</vt:lpstr>
      <vt:lpstr>'Modules de luminaires'!Druckbereich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2024-08-22T06:48:55Z</dcterms:modified>
</cp:coreProperties>
</file>